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1. April 2024\8. Website Upload- Monthly Portfolio\"/>
    </mc:Choice>
  </mc:AlternateContent>
  <xr:revisionPtr revIDLastSave="0" documentId="8_{A2D5DC99-953E-4271-A168-89A19212481C}" xr6:coauthVersionLast="47" xr6:coauthVersionMax="47" xr10:uidLastSave="{00000000-0000-0000-0000-000000000000}"/>
  <bookViews>
    <workbookView xWindow="-120" yWindow="-120" windowWidth="20730" windowHeight="11160" xr2:uid="{1427234E-0CC0-4D9B-AC8C-93CF98BCC1D2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1" i="1" l="1"/>
  <c r="F115" i="1" s="1"/>
  <c r="G115" i="1" s="1"/>
  <c r="G131" i="1"/>
  <c r="H130" i="1"/>
  <c r="G130" i="1"/>
  <c r="H129" i="1"/>
  <c r="G129" i="1"/>
  <c r="H128" i="1"/>
  <c r="G128" i="1"/>
  <c r="H127" i="1"/>
  <c r="G127" i="1"/>
  <c r="H126" i="1"/>
  <c r="G126" i="1"/>
  <c r="H125" i="1"/>
  <c r="F112" i="1" s="1"/>
  <c r="G112" i="1" s="1"/>
  <c r="G125" i="1"/>
  <c r="H124" i="1"/>
  <c r="G124" i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4" i="1"/>
  <c r="G114" i="1" s="1"/>
  <c r="F113" i="1"/>
  <c r="G113" i="1" s="1"/>
  <c r="F111" i="1"/>
  <c r="G111" i="1" s="1"/>
  <c r="F110" i="1"/>
  <c r="G110" i="1" s="1"/>
  <c r="F96" i="1"/>
  <c r="G80" i="1" s="1"/>
  <c r="G94" i="1"/>
  <c r="F94" i="1"/>
  <c r="F84" i="1"/>
  <c r="G82" i="1"/>
  <c r="G81" i="1"/>
  <c r="G74" i="1"/>
  <c r="G73" i="1"/>
  <c r="G66" i="1"/>
  <c r="G65" i="1"/>
  <c r="G58" i="1"/>
  <c r="G57" i="1"/>
  <c r="G50" i="1"/>
  <c r="G49" i="1"/>
  <c r="G42" i="1"/>
  <c r="G41" i="1"/>
  <c r="G34" i="1"/>
  <c r="G33" i="1"/>
  <c r="G26" i="1"/>
  <c r="G25" i="1"/>
  <c r="G18" i="1"/>
  <c r="G17" i="1"/>
  <c r="G10" i="1"/>
  <c r="G9" i="1"/>
  <c r="G12" i="1" l="1"/>
  <c r="G20" i="1"/>
  <c r="G28" i="1"/>
  <c r="G36" i="1"/>
  <c r="G44" i="1"/>
  <c r="G52" i="1"/>
  <c r="G60" i="1"/>
  <c r="G68" i="1"/>
  <c r="G76" i="1"/>
  <c r="G11" i="1"/>
  <c r="G19" i="1"/>
  <c r="G27" i="1"/>
  <c r="G35" i="1"/>
  <c r="G43" i="1"/>
  <c r="G51" i="1"/>
  <c r="G59" i="1"/>
  <c r="G67" i="1"/>
  <c r="G75" i="1"/>
  <c r="G83" i="1"/>
  <c r="G13" i="1"/>
  <c r="G21" i="1"/>
  <c r="G29" i="1"/>
  <c r="G37" i="1"/>
  <c r="G45" i="1"/>
  <c r="G53" i="1"/>
  <c r="G61" i="1"/>
  <c r="G69" i="1"/>
  <c r="G77" i="1"/>
  <c r="G84" i="1"/>
  <c r="G7" i="1"/>
  <c r="G15" i="1"/>
  <c r="G23" i="1"/>
  <c r="G31" i="1"/>
  <c r="G39" i="1"/>
  <c r="G47" i="1"/>
  <c r="G55" i="1"/>
  <c r="G63" i="1"/>
  <c r="G71" i="1"/>
  <c r="G79" i="1"/>
  <c r="G92" i="1"/>
  <c r="G14" i="1"/>
  <c r="G22" i="1"/>
  <c r="G30" i="1"/>
  <c r="G38" i="1"/>
  <c r="G46" i="1"/>
  <c r="G54" i="1"/>
  <c r="G62" i="1"/>
  <c r="G70" i="1"/>
  <c r="G78" i="1"/>
  <c r="G88" i="1"/>
  <c r="G8" i="1"/>
  <c r="G16" i="1"/>
  <c r="G24" i="1"/>
  <c r="G32" i="1"/>
  <c r="G40" i="1"/>
  <c r="G48" i="1"/>
  <c r="G56" i="1"/>
  <c r="G64" i="1"/>
  <c r="G72" i="1"/>
</calcChain>
</file>

<file path=xl/sharedStrings.xml><?xml version="1.0" encoding="utf-8"?>
<sst xmlns="http://schemas.openxmlformats.org/spreadsheetml/2006/main" count="312" uniqueCount="268">
  <si>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</si>
  <si>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</si>
  <si>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</si>
  <si>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</si>
  <si>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</si>
  <si>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</si>
  <si>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30-04-2024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</si>
  <si>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</si>
  <si>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</si>
  <si>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</si>
  <si>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</si>
  <si>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</si>
  <si>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</si>
  <si>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</si>
  <si>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</si>
  <si>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</si>
  <si>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</si>
  <si>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</si>
  <si>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</si>
  <si>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</si>
  <si>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</si>
  <si>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</si>
  <si>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</si>
  <si>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</si>
  <si>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</si>
  <si>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</si>
  <si>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</si>
  <si>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</si>
  <si>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</si>
  <si>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INE00R701025</t>
  </si>
  <si>
    <t>DALMIA BHARAT LIMITED</t>
  </si>
  <si>
    <t>Management consultancy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</si>
  <si>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</si>
  <si>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</si>
  <si>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</si>
  <si>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</si>
  <si>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</si>
  <si>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</si>
  <si>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</si>
  <si>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</si>
  <si>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</si>
  <si>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</si>
  <si>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</si>
  <si>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</si>
  <si>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</si>
  <si>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</si>
  <si>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</si>
  <si>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</si>
  <si>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</si>
  <si>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</si>
  <si>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</si>
  <si>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</si>
  <si>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</si>
  <si>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</si>
  <si>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</si>
  <si>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</si>
  <si>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</si>
  <si>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</si>
  <si>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</si>
  <si>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</si>
  <si>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</si>
  <si>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</si>
  <si>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</si>
  <si>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</si>
  <si>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</si>
  <si>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</si>
  <si>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</si>
  <si>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</si>
  <si>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</si>
  <si>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diverse parts and accessories for motor vehecles sucs as brakes,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</si>
  <si>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</si>
  <si>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</si>
  <si>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</si>
  <si>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</si>
  <si>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</si>
  <si>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INE089A01023</t>
  </si>
  <si>
    <t>Dr. Reddy's Laboratories Limited</t>
  </si>
  <si>
    <t>INE090A01021</t>
  </si>
  <si>
    <t>ICICI BANK LTD</t>
  </si>
  <si>
    <t>INE095A01012</t>
  </si>
  <si>
    <t>IndusInd Bank Limited</t>
  </si>
  <si>
    <t>INE0J1Y01017</t>
  </si>
  <si>
    <t>LIFE INSURANCE CORP Ltd.</t>
  </si>
  <si>
    <t>Life insurance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</si>
  <si>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</si>
  <si>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</si>
  <si>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</si>
  <si>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</si>
  <si>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</si>
  <si>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</si>
  <si>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</si>
  <si>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</si>
  <si>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INE123W01016</t>
  </si>
  <si>
    <t>SBI LIFE INSURANCE COMPANY LIMITED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</si>
  <si>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</si>
  <si>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</si>
  <si>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</si>
  <si>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</si>
  <si>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</si>
  <si>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</si>
  <si>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</si>
  <si>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</si>
  <si>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</si>
  <si>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</si>
  <si>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</si>
  <si>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</si>
  <si>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</si>
  <si>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</si>
  <si>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</si>
  <si>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</si>
  <si>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</si>
  <si>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Manufacture of engines and turbines, except aircraft, vehicle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</si>
  <si>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</si>
  <si>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</si>
  <si>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</si>
  <si>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</si>
  <si>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</si>
  <si>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</si>
  <si>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</si>
  <si>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</si>
  <si>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</si>
  <si>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</si>
  <si>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</si>
  <si>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</si>
  <si>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</si>
  <si>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</si>
  <si>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</si>
  <si>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</si>
  <si>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</si>
  <si>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</si>
  <si>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</si>
  <si>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</si>
  <si>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</si>
  <si>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</si>
  <si>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</si>
  <si>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</si>
  <si>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prepared meals and dishes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</si>
  <si>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</si>
  <si>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</si>
  <si>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</si>
  <si>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</si>
  <si>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</si>
  <si>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</si>
  <si>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</si>
  <si>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</si>
  <si>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</si>
  <si>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</si>
  <si>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</si>
  <si>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</si>
  <si>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</si>
  <si>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</si>
  <si>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</si>
  <si>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</si>
  <si>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</si>
  <si>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</si>
  <si>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</si>
  <si>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</si>
  <si>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</si>
  <si>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</si>
  <si>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INE397D01024</t>
  </si>
  <si>
    <t>BHARTI AIRTEL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</si>
  <si>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</si>
  <si>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</si>
  <si>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</si>
  <si>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</si>
  <si>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</si>
  <si>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</si>
  <si>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INE476A01014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</si>
  <si>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</si>
  <si>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</si>
  <si>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</si>
  <si>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</si>
  <si>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</si>
  <si>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</si>
  <si>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INE585B01010</t>
  </si>
  <si>
    <t>MARUTI SUZUKI INDIA LTD.</t>
  </si>
  <si>
    <t>Manufacture of passenger cars</t>
  </si>
  <si>
    <t>INE669C01036</t>
  </si>
  <si>
    <t>TECH MAHINDRA LIMITED</t>
  </si>
  <si>
    <t>INE685A01028</t>
  </si>
  <si>
    <t>Torrent Pharmaceuticals Ltd</t>
  </si>
  <si>
    <t>INE686F01025</t>
  </si>
  <si>
    <t>United Breweries Limited</t>
  </si>
  <si>
    <t>Manufacture of beer</t>
  </si>
  <si>
    <t>INE721A01013</t>
  </si>
  <si>
    <t>SHRIRAM FINANCE COMPANY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</si>
  <si>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</si>
  <si>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</si>
  <si>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</si>
  <si>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</si>
  <si>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</si>
  <si>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</si>
  <si>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</si>
  <si>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</si>
  <si>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</si>
  <si>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</si>
  <si>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</si>
  <si>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</si>
  <si>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</si>
  <si>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</si>
  <si>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</si>
  <si>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</si>
  <si>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</si>
  <si>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</si>
  <si>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</si>
  <si>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</si>
  <si>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</si>
  <si>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</si>
  <si>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</si>
  <si>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</si>
  <si>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</si>
  <si>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</si>
  <si>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</si>
  <si>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</si>
  <si>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</si>
  <si>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</si>
  <si>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02A</t>
  </si>
  <si>
    <t>INE917I01010</t>
  </si>
  <si>
    <t>Bajaj Auto Limited</t>
  </si>
  <si>
    <t>INE918I01026</t>
  </si>
  <si>
    <t>BAJAJ FINSERV LTD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</si>
  <si>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</si>
  <si>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</si>
  <si>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</si>
  <si>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</si>
  <si>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</si>
  <si>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</si>
  <si>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</si>
  <si>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</si>
  <si>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</si>
  <si>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</si>
  <si>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</si>
  <si>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</si>
  <si>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</si>
  <si>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</si>
  <si>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</si>
  <si>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</si>
  <si>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</si>
  <si>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</si>
  <si>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</si>
  <si>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</si>
  <si>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>GOI</t>
  </si>
  <si>
    <t xml:space="preserve">Total outstanding exposure to derivatives </t>
  </si>
  <si>
    <t>SDL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</si>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</sst>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5" xfId="0" applyBorder="1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0" fillId="0" borderId="5" xfId="0" applyBorder="1" applyAlignment="1">
      <alignment horizontal="left"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4" fillId="0" borderId="5" xfId="2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0" fontId="9" fillId="2" borderId="8" xfId="0" applyFont="1" applyFill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4C7D578F-24C3-4DE3-B125-D335919C4A36}"/>
    <cellStyle name="Normal" xfId="0" builtinId="0"/>
    <cellStyle name="Normal 2" xfId="2" xr:uid="{C885A0AA-7363-4DD4-BB8C-7EA8449599EE}"/>
    <cellStyle name="Percent" xfId="1" builtinId="5"/>
    <cellStyle name="Percent 2" xfId="4" xr:uid="{858678DA-DFF0-4C14-B22E-C65982A576A1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76064F-1C96-4FA4-9AE2-9C7044430A51}" name="Table134567685" displayName="Table134567685" ref="B6:H83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29B7B532-79F4-4AE8-A6E4-AEEADB3B61DB}" name="ISIN No." dataDxfId="6"/>
    <tableColumn id="2" xr3:uid="{F26D9832-44E0-4AFD-ADAE-2E61E0CABD19}" name="Name of the Instrument" dataDxfId="5"/>
    <tableColumn id="3" xr3:uid="{56478BA1-AF33-4C88-BB7E-C79385630780}" name="Industry " dataDxfId="4"/>
    <tableColumn id="4" xr3:uid="{08C15D0F-8038-4A5B-8B09-E00FFFAEADA6}" name="Quantity" dataDxfId="3"/>
    <tableColumn id="5" xr3:uid="{1E36A369-FB2A-4014-B2E8-72D8EA0149AA}" name="Market Value" dataDxfId="2"/>
    <tableColumn id="6" xr3:uid="{D2CB756C-3C31-4407-A3EA-2ECDC69DFABF}" name="% of Portfolio" dataDxfId="1" dataCellStyle="Percent">
      <calculatedColumnFormula>+F7/$F$96</calculatedColumnFormula>
    </tableColumn>
    <tableColumn id="7" xr3:uid="{5D1005BD-51F0-4862-9193-FB45A78BC44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0CBB-B7B3-454F-BDF6-0E9AC125E844}">
  <sheetPr>
    <tabColor rgb="FF7030A0"/>
  </sheetPr>
  <dimension ref="A2:H132"/>
  <sheetViews>
    <sheetView showGridLines="0" tabSelected="1" zoomScaleNormal="100" zoomScaleSheetLayoutView="89" workbookViewId="0">
      <selection activeCell="C8" sqref="C8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5382714.5999999996</v>
      </c>
      <c r="G7" s="17">
        <f t="shared" ref="G7:G70" si="0">+F7/$F$96</f>
        <v>8.5230296322202069E-4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148094</v>
      </c>
      <c r="F8" s="16">
        <v>434507796</v>
      </c>
      <c r="G8" s="17">
        <f t="shared" si="0"/>
        <v>6.8800281938386498E-2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5564</v>
      </c>
      <c r="F9" s="16">
        <v>32503218.800000001</v>
      </c>
      <c r="G9" s="17">
        <f t="shared" si="0"/>
        <v>5.1465834167566107E-3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13400</v>
      </c>
      <c r="F10" s="16">
        <v>28382540</v>
      </c>
      <c r="G10" s="17">
        <f t="shared" si="0"/>
        <v>4.4941121243484714E-3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154365</v>
      </c>
      <c r="F11" s="16">
        <v>219283200.75</v>
      </c>
      <c r="G11" s="17">
        <f t="shared" si="0"/>
        <v>3.4721462249556058E-2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26225</v>
      </c>
      <c r="F12" s="16">
        <v>48205483.75</v>
      </c>
      <c r="G12" s="17">
        <f t="shared" si="0"/>
        <v>7.6328915234844461E-3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22000</v>
      </c>
      <c r="F13" s="16">
        <v>11170500</v>
      </c>
      <c r="G13" s="17">
        <f t="shared" si="0"/>
        <v>1.768745132924488E-3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59721</v>
      </c>
      <c r="F14" s="16">
        <v>214655190.30000001</v>
      </c>
      <c r="G14" s="17">
        <f t="shared" si="0"/>
        <v>3.3988659692950611E-2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118500</v>
      </c>
      <c r="F15" s="16">
        <v>60097275</v>
      </c>
      <c r="G15" s="17">
        <f t="shared" si="0"/>
        <v>9.5158464400227852E-3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10982</v>
      </c>
      <c r="F16" s="16">
        <v>31583133.800000001</v>
      </c>
      <c r="G16" s="17">
        <f t="shared" si="0"/>
        <v>5.0008964854977751E-3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71000</v>
      </c>
      <c r="F17" s="16">
        <v>19986500</v>
      </c>
      <c r="G17" s="17">
        <f t="shared" si="0"/>
        <v>3.1646770152808988E-3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19</v>
      </c>
      <c r="E18" s="16">
        <v>99575</v>
      </c>
      <c r="F18" s="16">
        <v>60476876.25</v>
      </c>
      <c r="G18" s="17">
        <f t="shared" si="0"/>
        <v>9.5759527793441712E-3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51</v>
      </c>
      <c r="E19" s="16">
        <v>43117</v>
      </c>
      <c r="F19" s="16">
        <v>96170312.650000006</v>
      </c>
      <c r="G19" s="17">
        <f t="shared" si="0"/>
        <v>1.5227677582159602E-2</v>
      </c>
      <c r="H19" s="18"/>
    </row>
    <row r="20" spans="1:8" x14ac:dyDescent="0.25">
      <c r="A20" s="13"/>
      <c r="B20" s="14" t="s">
        <v>52</v>
      </c>
      <c r="C20" s="15" t="s">
        <v>53</v>
      </c>
      <c r="D20" s="15" t="s">
        <v>54</v>
      </c>
      <c r="E20" s="16">
        <v>148440</v>
      </c>
      <c r="F20" s="16">
        <v>95654736</v>
      </c>
      <c r="G20" s="17">
        <f t="shared" si="0"/>
        <v>1.5146040798637198E-2</v>
      </c>
      <c r="H20" s="18"/>
    </row>
    <row r="21" spans="1:8" x14ac:dyDescent="0.25">
      <c r="A21" s="13"/>
      <c r="B21" s="14" t="s">
        <v>55</v>
      </c>
      <c r="C21" s="15" t="s">
        <v>56</v>
      </c>
      <c r="D21" s="15" t="s">
        <v>46</v>
      </c>
      <c r="E21" s="16">
        <v>301813</v>
      </c>
      <c r="F21" s="16">
        <v>458785941.30000001</v>
      </c>
      <c r="G21" s="17">
        <f t="shared" si="0"/>
        <v>7.2644501206620554E-2</v>
      </c>
      <c r="H21" s="18"/>
    </row>
    <row r="22" spans="1:8" x14ac:dyDescent="0.25">
      <c r="A22" s="13"/>
      <c r="B22" s="14" t="s">
        <v>57</v>
      </c>
      <c r="C22" s="15" t="s">
        <v>58</v>
      </c>
      <c r="D22" s="15" t="s">
        <v>59</v>
      </c>
      <c r="E22" s="16">
        <v>65555</v>
      </c>
      <c r="F22" s="16">
        <v>98470165.5</v>
      </c>
      <c r="G22" s="17">
        <f t="shared" si="0"/>
        <v>1.5591837963062875E-2</v>
      </c>
      <c r="H22" s="18"/>
    </row>
    <row r="23" spans="1:8" x14ac:dyDescent="0.25">
      <c r="A23" s="13"/>
      <c r="B23" s="14" t="s">
        <v>60</v>
      </c>
      <c r="C23" s="15" t="s">
        <v>61</v>
      </c>
      <c r="D23" s="15" t="s">
        <v>59</v>
      </c>
      <c r="E23" s="16">
        <v>26440</v>
      </c>
      <c r="F23" s="16">
        <v>37016000</v>
      </c>
      <c r="G23" s="17">
        <f t="shared" si="0"/>
        <v>5.8611404897124433E-3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46</v>
      </c>
      <c r="E24" s="16">
        <v>217950</v>
      </c>
      <c r="F24" s="16">
        <v>180081187.5</v>
      </c>
      <c r="G24" s="17">
        <f t="shared" si="0"/>
        <v>2.851418682439346E-2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66</v>
      </c>
      <c r="E25" s="16">
        <v>10190</v>
      </c>
      <c r="F25" s="16">
        <v>46847506</v>
      </c>
      <c r="G25" s="17">
        <f t="shared" si="0"/>
        <v>7.4178683341972838E-3</v>
      </c>
      <c r="H25" s="18"/>
    </row>
    <row r="26" spans="1:8" x14ac:dyDescent="0.25">
      <c r="A26" s="13"/>
      <c r="B26" s="14" t="s">
        <v>67</v>
      </c>
      <c r="C26" s="15" t="s">
        <v>68</v>
      </c>
      <c r="D26" s="15" t="s">
        <v>69</v>
      </c>
      <c r="E26" s="16">
        <v>44267</v>
      </c>
      <c r="F26" s="16">
        <v>27682368.449999999</v>
      </c>
      <c r="G26" s="17">
        <f t="shared" si="0"/>
        <v>4.383246449465996E-3</v>
      </c>
      <c r="H26" s="18"/>
    </row>
    <row r="27" spans="1:8" x14ac:dyDescent="0.25">
      <c r="A27" s="13"/>
      <c r="B27" s="14" t="s">
        <v>70</v>
      </c>
      <c r="C27" s="15" t="s">
        <v>71</v>
      </c>
      <c r="D27" s="15" t="s">
        <v>28</v>
      </c>
      <c r="E27" s="16">
        <v>59000</v>
      </c>
      <c r="F27" s="16">
        <v>27281600</v>
      </c>
      <c r="G27" s="17">
        <f t="shared" si="0"/>
        <v>4.3197884802285225E-3</v>
      </c>
      <c r="H27" s="18"/>
    </row>
    <row r="28" spans="1:8" x14ac:dyDescent="0.25">
      <c r="A28" s="13"/>
      <c r="B28" s="14" t="s">
        <v>72</v>
      </c>
      <c r="C28" s="15" t="s">
        <v>73</v>
      </c>
      <c r="D28" s="15" t="s">
        <v>74</v>
      </c>
      <c r="E28" s="16">
        <v>567350</v>
      </c>
      <c r="F28" s="16">
        <v>93612750</v>
      </c>
      <c r="G28" s="17">
        <f t="shared" si="0"/>
        <v>1.4822711243201009E-2</v>
      </c>
      <c r="H28" s="18"/>
    </row>
    <row r="29" spans="1:8" x14ac:dyDescent="0.25">
      <c r="A29" s="13"/>
      <c r="B29" s="14" t="s">
        <v>75</v>
      </c>
      <c r="C29" s="15" t="s">
        <v>76</v>
      </c>
      <c r="D29" s="15" t="s">
        <v>59</v>
      </c>
      <c r="E29" s="16">
        <v>9015</v>
      </c>
      <c r="F29" s="16">
        <v>55931764.5</v>
      </c>
      <c r="G29" s="17">
        <f t="shared" si="0"/>
        <v>8.8562764634755528E-3</v>
      </c>
      <c r="H29" s="18"/>
    </row>
    <row r="30" spans="1:8" x14ac:dyDescent="0.25">
      <c r="A30" s="13"/>
      <c r="B30" s="14" t="s">
        <v>77</v>
      </c>
      <c r="C30" s="15" t="s">
        <v>78</v>
      </c>
      <c r="D30" s="15" t="s">
        <v>46</v>
      </c>
      <c r="E30" s="16">
        <v>369816</v>
      </c>
      <c r="F30" s="16">
        <v>425436326.39999998</v>
      </c>
      <c r="G30" s="17">
        <f t="shared" si="0"/>
        <v>6.7363898812879811E-2</v>
      </c>
      <c r="H30" s="18"/>
    </row>
    <row r="31" spans="1:8" x14ac:dyDescent="0.25">
      <c r="A31" s="13"/>
      <c r="B31" s="14" t="s">
        <v>79</v>
      </c>
      <c r="C31" s="15" t="s">
        <v>80</v>
      </c>
      <c r="D31" s="15" t="s">
        <v>46</v>
      </c>
      <c r="E31" s="16">
        <v>50206</v>
      </c>
      <c r="F31" s="16">
        <v>76097234.200000003</v>
      </c>
      <c r="G31" s="17">
        <f t="shared" si="0"/>
        <v>1.2049291671837868E-2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83</v>
      </c>
      <c r="E32" s="16">
        <v>28500</v>
      </c>
      <c r="F32" s="16">
        <v>27880125</v>
      </c>
      <c r="G32" s="17">
        <f t="shared" si="0"/>
        <v>4.4145593661050397E-3</v>
      </c>
      <c r="H32" s="18"/>
    </row>
    <row r="33" spans="1:8" x14ac:dyDescent="0.25">
      <c r="A33" s="13"/>
      <c r="B33" s="14" t="s">
        <v>84</v>
      </c>
      <c r="C33" s="15" t="s">
        <v>85</v>
      </c>
      <c r="D33" s="15" t="s">
        <v>86</v>
      </c>
      <c r="E33" s="16">
        <v>47098</v>
      </c>
      <c r="F33" s="16">
        <v>101559772.3</v>
      </c>
      <c r="G33" s="17">
        <f t="shared" si="0"/>
        <v>1.6081048561527617E-2</v>
      </c>
      <c r="H33" s="18"/>
    </row>
    <row r="34" spans="1:8" x14ac:dyDescent="0.25">
      <c r="A34" s="13"/>
      <c r="B34" s="14" t="s">
        <v>87</v>
      </c>
      <c r="C34" s="15" t="s">
        <v>88</v>
      </c>
      <c r="D34" s="15" t="s">
        <v>89</v>
      </c>
      <c r="E34" s="16">
        <v>2000</v>
      </c>
      <c r="F34" s="16">
        <v>13081500</v>
      </c>
      <c r="G34" s="17">
        <f t="shared" si="0"/>
        <v>2.0713342694016999E-3</v>
      </c>
      <c r="H34" s="18"/>
    </row>
    <row r="35" spans="1:8" x14ac:dyDescent="0.25">
      <c r="A35" s="13"/>
      <c r="B35" s="14" t="s">
        <v>90</v>
      </c>
      <c r="C35" s="15" t="s">
        <v>91</v>
      </c>
      <c r="D35" s="15" t="s">
        <v>40</v>
      </c>
      <c r="E35" s="16">
        <v>19350</v>
      </c>
      <c r="F35" s="16">
        <v>23090355</v>
      </c>
      <c r="G35" s="17">
        <f t="shared" si="0"/>
        <v>3.6561436841456175E-3</v>
      </c>
      <c r="H35" s="18"/>
    </row>
    <row r="36" spans="1:8" x14ac:dyDescent="0.25">
      <c r="A36" s="13"/>
      <c r="B36" s="14" t="s">
        <v>92</v>
      </c>
      <c r="C36" s="15" t="s">
        <v>93</v>
      </c>
      <c r="D36" s="15" t="s">
        <v>83</v>
      </c>
      <c r="E36" s="16">
        <v>35310</v>
      </c>
      <c r="F36" s="16">
        <v>50724580.5</v>
      </c>
      <c r="G36" s="17">
        <f t="shared" si="0"/>
        <v>8.0317671437278009E-3</v>
      </c>
      <c r="H36" s="18"/>
    </row>
    <row r="37" spans="1:8" x14ac:dyDescent="0.25">
      <c r="A37" s="13"/>
      <c r="B37" s="14" t="s">
        <v>94</v>
      </c>
      <c r="C37" s="15" t="s">
        <v>95</v>
      </c>
      <c r="D37" s="15" t="s">
        <v>96</v>
      </c>
      <c r="E37" s="16">
        <v>229500</v>
      </c>
      <c r="F37" s="16">
        <v>47988450</v>
      </c>
      <c r="G37" s="17">
        <f t="shared" si="0"/>
        <v>7.5985262409104474E-3</v>
      </c>
      <c r="H37" s="18"/>
    </row>
    <row r="38" spans="1:8" x14ac:dyDescent="0.25">
      <c r="A38" s="13"/>
      <c r="B38" s="14" t="s">
        <v>97</v>
      </c>
      <c r="C38" s="15" t="s">
        <v>98</v>
      </c>
      <c r="D38" s="15" t="s">
        <v>99</v>
      </c>
      <c r="E38" s="16">
        <v>23250</v>
      </c>
      <c r="F38" s="16">
        <v>40219012.5</v>
      </c>
      <c r="G38" s="17">
        <f t="shared" si="0"/>
        <v>6.3683078295872298E-3</v>
      </c>
      <c r="H38" s="18"/>
    </row>
    <row r="39" spans="1:8" x14ac:dyDescent="0.25">
      <c r="A39" s="13"/>
      <c r="B39" s="14" t="s">
        <v>100</v>
      </c>
      <c r="C39" s="15" t="s">
        <v>101</v>
      </c>
      <c r="D39" s="15" t="s">
        <v>102</v>
      </c>
      <c r="E39" s="16">
        <v>9050</v>
      </c>
      <c r="F39" s="16">
        <v>42259880</v>
      </c>
      <c r="G39" s="17">
        <f t="shared" si="0"/>
        <v>6.6914602809160662E-3</v>
      </c>
      <c r="H39" s="18"/>
    </row>
    <row r="40" spans="1:8" x14ac:dyDescent="0.25">
      <c r="A40" s="13"/>
      <c r="B40" s="14" t="s">
        <v>103</v>
      </c>
      <c r="C40" s="15" t="s">
        <v>104</v>
      </c>
      <c r="D40" s="15" t="s">
        <v>105</v>
      </c>
      <c r="E40" s="16">
        <v>477220</v>
      </c>
      <c r="F40" s="16">
        <v>207900893</v>
      </c>
      <c r="G40" s="17">
        <f t="shared" si="0"/>
        <v>3.2919179322716513E-2</v>
      </c>
      <c r="H40" s="18"/>
    </row>
    <row r="41" spans="1:8" outlineLevel="1" x14ac:dyDescent="0.25">
      <c r="A41" s="13"/>
      <c r="B41" s="14" t="s">
        <v>106</v>
      </c>
      <c r="C41" s="15" t="s">
        <v>107</v>
      </c>
      <c r="D41" s="15" t="s">
        <v>108</v>
      </c>
      <c r="E41" s="16">
        <v>85050</v>
      </c>
      <c r="F41" s="16">
        <v>85721895</v>
      </c>
      <c r="G41" s="17">
        <f t="shared" si="0"/>
        <v>1.3573267496201066E-2</v>
      </c>
      <c r="H41" s="19"/>
    </row>
    <row r="42" spans="1:8" outlineLevel="1" x14ac:dyDescent="0.25">
      <c r="A42" s="13"/>
      <c r="B42" s="14" t="s">
        <v>109</v>
      </c>
      <c r="C42" s="15" t="s">
        <v>110</v>
      </c>
      <c r="D42" s="15" t="s">
        <v>111</v>
      </c>
      <c r="E42" s="16">
        <v>13950</v>
      </c>
      <c r="F42" s="16">
        <v>63375547.5</v>
      </c>
      <c r="G42" s="17">
        <f t="shared" si="0"/>
        <v>1.0034930503294365E-2</v>
      </c>
      <c r="H42" s="19"/>
    </row>
    <row r="43" spans="1:8" outlineLevel="1" x14ac:dyDescent="0.25">
      <c r="A43" s="13"/>
      <c r="B43" s="14" t="s">
        <v>112</v>
      </c>
      <c r="C43" s="15" t="s">
        <v>113</v>
      </c>
      <c r="D43" s="15" t="s">
        <v>114</v>
      </c>
      <c r="E43" s="16">
        <v>16500</v>
      </c>
      <c r="F43" s="16">
        <v>27456000</v>
      </c>
      <c r="G43" s="17">
        <f t="shared" si="0"/>
        <v>4.3474031036725971E-3</v>
      </c>
      <c r="H43" s="19"/>
    </row>
    <row r="44" spans="1:8" outlineLevel="1" x14ac:dyDescent="0.25">
      <c r="A44" s="13"/>
      <c r="B44" s="14" t="s">
        <v>115</v>
      </c>
      <c r="C44" s="15" t="s">
        <v>116</v>
      </c>
      <c r="D44" s="15" t="s">
        <v>117</v>
      </c>
      <c r="E44" s="16">
        <v>57120</v>
      </c>
      <c r="F44" s="16">
        <v>63308952</v>
      </c>
      <c r="G44" s="17">
        <f t="shared" si="0"/>
        <v>1.0024385723159217E-2</v>
      </c>
      <c r="H44" s="19"/>
    </row>
    <row r="45" spans="1:8" outlineLevel="1" x14ac:dyDescent="0.25">
      <c r="A45" s="13"/>
      <c r="B45" s="14" t="s">
        <v>118</v>
      </c>
      <c r="C45" s="15" t="s">
        <v>119</v>
      </c>
      <c r="D45" s="15" t="s">
        <v>120</v>
      </c>
      <c r="E45" s="16">
        <v>7050</v>
      </c>
      <c r="F45" s="16">
        <v>32456790</v>
      </c>
      <c r="G45" s="17">
        <f t="shared" si="0"/>
        <v>5.1392318466364261E-3</v>
      </c>
      <c r="H45" s="19"/>
    </row>
    <row r="46" spans="1:8" outlineLevel="1" x14ac:dyDescent="0.25">
      <c r="A46" s="13"/>
      <c r="B46" s="14" t="s">
        <v>121</v>
      </c>
      <c r="C46" s="15" t="s">
        <v>122</v>
      </c>
      <c r="D46" s="15" t="s">
        <v>123</v>
      </c>
      <c r="E46" s="16">
        <v>52500</v>
      </c>
      <c r="F46" s="16">
        <v>77671125</v>
      </c>
      <c r="G46" s="17">
        <f t="shared" si="0"/>
        <v>1.2298502691242068E-2</v>
      </c>
      <c r="H46" s="19"/>
    </row>
    <row r="47" spans="1:8" outlineLevel="1" x14ac:dyDescent="0.25">
      <c r="A47" s="13"/>
      <c r="B47" s="14" t="s">
        <v>124</v>
      </c>
      <c r="C47" s="15" t="s">
        <v>125</v>
      </c>
      <c r="D47" s="15" t="s">
        <v>126</v>
      </c>
      <c r="E47" s="16">
        <v>248000</v>
      </c>
      <c r="F47" s="16">
        <v>70146800</v>
      </c>
      <c r="G47" s="17">
        <f t="shared" si="0"/>
        <v>1.1107095572286601E-2</v>
      </c>
      <c r="H47" s="19"/>
    </row>
    <row r="48" spans="1:8" outlineLevel="1" x14ac:dyDescent="0.25">
      <c r="A48" s="13"/>
      <c r="B48" s="14" t="s">
        <v>127</v>
      </c>
      <c r="C48" s="15" t="s">
        <v>128</v>
      </c>
      <c r="D48" s="15" t="s">
        <v>129</v>
      </c>
      <c r="E48" s="16">
        <v>13585</v>
      </c>
      <c r="F48" s="16">
        <v>64881280.75</v>
      </c>
      <c r="G48" s="17">
        <f t="shared" si="0"/>
        <v>1.0273349406424938E-2</v>
      </c>
      <c r="H48" s="19"/>
    </row>
    <row r="49" spans="1:8" outlineLevel="1" x14ac:dyDescent="0.25">
      <c r="A49" s="13"/>
      <c r="B49" s="14" t="s">
        <v>130</v>
      </c>
      <c r="C49" s="15" t="s">
        <v>131</v>
      </c>
      <c r="D49" s="15" t="s">
        <v>46</v>
      </c>
      <c r="E49" s="16">
        <v>70237</v>
      </c>
      <c r="F49" s="16">
        <v>114061376.15000001</v>
      </c>
      <c r="G49" s="17">
        <f t="shared" si="0"/>
        <v>1.8060561650774968E-2</v>
      </c>
      <c r="H49" s="19"/>
    </row>
    <row r="50" spans="1:8" outlineLevel="1" x14ac:dyDescent="0.25">
      <c r="A50" s="13"/>
      <c r="B50" s="14" t="s">
        <v>132</v>
      </c>
      <c r="C50" s="15" t="s">
        <v>133</v>
      </c>
      <c r="D50" s="15" t="s">
        <v>46</v>
      </c>
      <c r="E50" s="16">
        <v>171110</v>
      </c>
      <c r="F50" s="16">
        <v>199497149</v>
      </c>
      <c r="G50" s="17">
        <f t="shared" si="0"/>
        <v>3.1588524356659181E-2</v>
      </c>
      <c r="H50" s="19"/>
    </row>
    <row r="51" spans="1:8" outlineLevel="1" x14ac:dyDescent="0.25">
      <c r="A51" s="13"/>
      <c r="B51" s="14" t="s">
        <v>134</v>
      </c>
      <c r="C51" s="15" t="s">
        <v>135</v>
      </c>
      <c r="D51" s="15" t="s">
        <v>136</v>
      </c>
      <c r="E51" s="16">
        <v>13420</v>
      </c>
      <c r="F51" s="16">
        <v>33649308</v>
      </c>
      <c r="G51" s="17">
        <f t="shared" si="0"/>
        <v>5.3280560181976667E-3</v>
      </c>
      <c r="H51" s="19"/>
    </row>
    <row r="52" spans="1:8" outlineLevel="1" x14ac:dyDescent="0.25">
      <c r="A52" s="13"/>
      <c r="B52" s="14" t="s">
        <v>137</v>
      </c>
      <c r="C52" s="15" t="s">
        <v>138</v>
      </c>
      <c r="D52" s="15" t="s">
        <v>139</v>
      </c>
      <c r="E52" s="16">
        <v>68500</v>
      </c>
      <c r="F52" s="16">
        <v>30773625</v>
      </c>
      <c r="G52" s="17">
        <f t="shared" si="0"/>
        <v>4.8727182705513052E-3</v>
      </c>
      <c r="H52" s="19"/>
    </row>
    <row r="53" spans="1:8" outlineLevel="1" x14ac:dyDescent="0.25">
      <c r="A53" s="13"/>
      <c r="B53" s="14" t="s">
        <v>140</v>
      </c>
      <c r="C53" s="15" t="s">
        <v>141</v>
      </c>
      <c r="D53" s="15" t="s">
        <v>142</v>
      </c>
      <c r="E53" s="16">
        <v>13700</v>
      </c>
      <c r="F53" s="16">
        <v>38700445</v>
      </c>
      <c r="G53" s="17">
        <f t="shared" si="0"/>
        <v>6.1278567419329345E-3</v>
      </c>
      <c r="H53" s="19"/>
    </row>
    <row r="54" spans="1:8" outlineLevel="1" x14ac:dyDescent="0.25">
      <c r="A54" s="13"/>
      <c r="B54" s="14" t="s">
        <v>143</v>
      </c>
      <c r="C54" s="15" t="s">
        <v>144</v>
      </c>
      <c r="D54" s="15" t="s">
        <v>145</v>
      </c>
      <c r="E54" s="16">
        <v>263200</v>
      </c>
      <c r="F54" s="16">
        <v>61523000</v>
      </c>
      <c r="G54" s="17">
        <f t="shared" si="0"/>
        <v>9.7415967783817444E-3</v>
      </c>
      <c r="H54" s="19"/>
    </row>
    <row r="55" spans="1:8" outlineLevel="1" x14ac:dyDescent="0.25">
      <c r="A55" s="13"/>
      <c r="B55" s="14" t="s">
        <v>146</v>
      </c>
      <c r="C55" s="15" t="s">
        <v>147</v>
      </c>
      <c r="D55" s="15" t="s">
        <v>148</v>
      </c>
      <c r="E55" s="16">
        <v>36000</v>
      </c>
      <c r="F55" s="16">
        <v>32106600</v>
      </c>
      <c r="G55" s="17">
        <f t="shared" si="0"/>
        <v>5.083782506132525E-3</v>
      </c>
      <c r="H55" s="19"/>
    </row>
    <row r="56" spans="1:8" outlineLevel="1" x14ac:dyDescent="0.25">
      <c r="A56" s="13"/>
      <c r="B56" s="14" t="s">
        <v>149</v>
      </c>
      <c r="C56" s="15" t="s">
        <v>150</v>
      </c>
      <c r="D56" s="15" t="s">
        <v>151</v>
      </c>
      <c r="E56" s="16">
        <v>24215</v>
      </c>
      <c r="F56" s="16">
        <v>86913688.75</v>
      </c>
      <c r="G56" s="17">
        <f t="shared" si="0"/>
        <v>1.3761976989488056E-2</v>
      </c>
      <c r="H56" s="19"/>
    </row>
    <row r="57" spans="1:8" outlineLevel="1" x14ac:dyDescent="0.25">
      <c r="A57" s="13"/>
      <c r="B57" s="14" t="s">
        <v>152</v>
      </c>
      <c r="C57" s="15" t="s">
        <v>153</v>
      </c>
      <c r="D57" s="15" t="s">
        <v>40</v>
      </c>
      <c r="E57" s="16">
        <v>15920</v>
      </c>
      <c r="F57" s="16">
        <v>110222916</v>
      </c>
      <c r="G57" s="17">
        <f t="shared" si="0"/>
        <v>1.7452777065641169E-2</v>
      </c>
      <c r="H57" s="19"/>
    </row>
    <row r="58" spans="1:8" outlineLevel="1" x14ac:dyDescent="0.25">
      <c r="A58" s="13"/>
      <c r="B58" s="14" t="s">
        <v>154</v>
      </c>
      <c r="C58" s="15" t="s">
        <v>155</v>
      </c>
      <c r="D58" s="15" t="s">
        <v>59</v>
      </c>
      <c r="E58" s="16">
        <v>68881</v>
      </c>
      <c r="F58" s="16">
        <v>113371237.90000001</v>
      </c>
      <c r="G58" s="17">
        <f t="shared" si="0"/>
        <v>1.7951284655946403E-2</v>
      </c>
      <c r="H58" s="19"/>
    </row>
    <row r="59" spans="1:8" outlineLevel="1" x14ac:dyDescent="0.25">
      <c r="A59" s="13"/>
      <c r="B59" s="14" t="s">
        <v>156</v>
      </c>
      <c r="C59" s="15" t="s">
        <v>157</v>
      </c>
      <c r="D59" s="15" t="s">
        <v>158</v>
      </c>
      <c r="E59" s="16">
        <v>942</v>
      </c>
      <c r="F59" s="16">
        <v>24912179.100000001</v>
      </c>
      <c r="G59" s="17">
        <f t="shared" si="0"/>
        <v>3.944612643450889E-3</v>
      </c>
      <c r="H59" s="19"/>
    </row>
    <row r="60" spans="1:8" outlineLevel="1" x14ac:dyDescent="0.25">
      <c r="A60" s="13"/>
      <c r="B60" s="14" t="s">
        <v>159</v>
      </c>
      <c r="C60" s="15" t="s">
        <v>160</v>
      </c>
      <c r="D60" s="15" t="s">
        <v>16</v>
      </c>
      <c r="E60" s="16">
        <v>152482</v>
      </c>
      <c r="F60" s="16">
        <v>201626948.59999999</v>
      </c>
      <c r="G60" s="17">
        <f t="shared" si="0"/>
        <v>3.1925758381689803E-2</v>
      </c>
      <c r="H60" s="19"/>
    </row>
    <row r="61" spans="1:8" outlineLevel="1" x14ac:dyDescent="0.25">
      <c r="A61" s="13"/>
      <c r="B61" s="14" t="s">
        <v>161</v>
      </c>
      <c r="C61" s="15" t="s">
        <v>162</v>
      </c>
      <c r="D61" s="15" t="s">
        <v>163</v>
      </c>
      <c r="E61" s="16">
        <v>9865</v>
      </c>
      <c r="F61" s="16">
        <v>12540388</v>
      </c>
      <c r="G61" s="17">
        <f t="shared" si="0"/>
        <v>1.9856541999001527E-3</v>
      </c>
      <c r="H61" s="19"/>
    </row>
    <row r="62" spans="1:8" outlineLevel="1" x14ac:dyDescent="0.25">
      <c r="A62" s="13"/>
      <c r="B62" s="14" t="s">
        <v>164</v>
      </c>
      <c r="C62" s="15" t="s">
        <v>165</v>
      </c>
      <c r="D62" s="15" t="s">
        <v>166</v>
      </c>
      <c r="E62" s="16">
        <v>50025</v>
      </c>
      <c r="F62" s="16">
        <v>191128016.25</v>
      </c>
      <c r="G62" s="17">
        <f t="shared" si="0"/>
        <v>3.026334976121928E-2</v>
      </c>
      <c r="H62" s="19"/>
    </row>
    <row r="63" spans="1:8" outlineLevel="1" x14ac:dyDescent="0.25">
      <c r="A63" s="13"/>
      <c r="B63" s="14" t="s">
        <v>167</v>
      </c>
      <c r="C63" s="15" t="s">
        <v>168</v>
      </c>
      <c r="D63" s="15" t="s">
        <v>46</v>
      </c>
      <c r="E63" s="16">
        <v>86500</v>
      </c>
      <c r="F63" s="16">
        <v>53798675</v>
      </c>
      <c r="G63" s="17">
        <f t="shared" si="0"/>
        <v>8.5185215132748161E-3</v>
      </c>
      <c r="H63" s="19"/>
    </row>
    <row r="64" spans="1:8" outlineLevel="1" x14ac:dyDescent="0.25">
      <c r="A64" s="13"/>
      <c r="B64" s="14" t="s">
        <v>169</v>
      </c>
      <c r="C64" s="15" t="s">
        <v>170</v>
      </c>
      <c r="D64" s="15" t="s">
        <v>171</v>
      </c>
      <c r="E64" s="16">
        <v>12100</v>
      </c>
      <c r="F64" s="16">
        <v>120659385</v>
      </c>
      <c r="G64" s="17">
        <f t="shared" si="0"/>
        <v>1.910529519362714E-2</v>
      </c>
      <c r="H64" s="19"/>
    </row>
    <row r="65" spans="1:8" outlineLevel="1" x14ac:dyDescent="0.25">
      <c r="A65" s="13"/>
      <c r="B65" s="14" t="s">
        <v>172</v>
      </c>
      <c r="C65" s="15" t="s">
        <v>173</v>
      </c>
      <c r="D65" s="15" t="s">
        <v>66</v>
      </c>
      <c r="E65" s="16">
        <v>23250</v>
      </c>
      <c r="F65" s="16">
        <v>47895000</v>
      </c>
      <c r="G65" s="17">
        <f t="shared" si="0"/>
        <v>7.5837292996211768E-3</v>
      </c>
      <c r="H65" s="19"/>
    </row>
    <row r="66" spans="1:8" outlineLevel="1" x14ac:dyDescent="0.25">
      <c r="A66" s="13"/>
      <c r="B66" s="14" t="s">
        <v>174</v>
      </c>
      <c r="C66" s="15" t="s">
        <v>175</v>
      </c>
      <c r="D66" s="15" t="s">
        <v>176</v>
      </c>
      <c r="E66" s="16">
        <v>4911</v>
      </c>
      <c r="F66" s="16">
        <v>62946742.5</v>
      </c>
      <c r="G66" s="17">
        <f t="shared" si="0"/>
        <v>9.9670332062419785E-3</v>
      </c>
      <c r="H66" s="19"/>
    </row>
    <row r="67" spans="1:8" outlineLevel="1" x14ac:dyDescent="0.25">
      <c r="A67" s="13"/>
      <c r="B67" s="14" t="s">
        <v>177</v>
      </c>
      <c r="C67" s="15" t="s">
        <v>178</v>
      </c>
      <c r="D67" s="15" t="s">
        <v>166</v>
      </c>
      <c r="E67" s="16">
        <v>30400</v>
      </c>
      <c r="F67" s="16">
        <v>38410400</v>
      </c>
      <c r="G67" s="17">
        <f t="shared" si="0"/>
        <v>6.0819308046804309E-3</v>
      </c>
      <c r="H67" s="19"/>
    </row>
    <row r="68" spans="1:8" outlineLevel="1" x14ac:dyDescent="0.25">
      <c r="A68" s="13"/>
      <c r="B68" s="14" t="s">
        <v>179</v>
      </c>
      <c r="C68" s="15" t="s">
        <v>180</v>
      </c>
      <c r="D68" s="15" t="s">
        <v>59</v>
      </c>
      <c r="E68" s="16">
        <v>10500</v>
      </c>
      <c r="F68" s="16">
        <v>27746775</v>
      </c>
      <c r="G68" s="17">
        <f t="shared" si="0"/>
        <v>4.3934446296585525E-3</v>
      </c>
      <c r="H68" s="19"/>
    </row>
    <row r="69" spans="1:8" outlineLevel="1" x14ac:dyDescent="0.25">
      <c r="A69" s="13"/>
      <c r="B69" s="14" t="s">
        <v>181</v>
      </c>
      <c r="C69" s="15" t="s">
        <v>182</v>
      </c>
      <c r="D69" s="15" t="s">
        <v>183</v>
      </c>
      <c r="E69" s="16">
        <v>14450</v>
      </c>
      <c r="F69" s="16">
        <v>29447655</v>
      </c>
      <c r="G69" s="17">
        <f t="shared" si="0"/>
        <v>4.6627632117890398E-3</v>
      </c>
      <c r="H69" s="19"/>
    </row>
    <row r="70" spans="1:8" outlineLevel="1" x14ac:dyDescent="0.25">
      <c r="A70" s="13"/>
      <c r="B70" s="14" t="s">
        <v>184</v>
      </c>
      <c r="C70" s="15" t="s">
        <v>185</v>
      </c>
      <c r="D70" s="15" t="s">
        <v>40</v>
      </c>
      <c r="E70" s="16">
        <v>25000</v>
      </c>
      <c r="F70" s="16">
        <v>63792500</v>
      </c>
      <c r="G70" s="17">
        <f t="shared" si="0"/>
        <v>1.0100951066835451E-2</v>
      </c>
      <c r="H70" s="19"/>
    </row>
    <row r="71" spans="1:8" outlineLevel="1" x14ac:dyDescent="0.25">
      <c r="A71" s="13"/>
      <c r="B71" s="14" t="s">
        <v>186</v>
      </c>
      <c r="C71" s="15" t="s">
        <v>187</v>
      </c>
      <c r="D71" s="15" t="s">
        <v>139</v>
      </c>
      <c r="E71" s="16">
        <v>216050</v>
      </c>
      <c r="F71" s="16">
        <v>78469360</v>
      </c>
      <c r="G71" s="17">
        <f t="shared" ref="G71:G84" si="1">+F71/$F$96</f>
        <v>1.2424895804458127E-2</v>
      </c>
      <c r="H71" s="19"/>
    </row>
    <row r="72" spans="1:8" x14ac:dyDescent="0.25">
      <c r="A72" s="13"/>
      <c r="B72" s="14" t="s">
        <v>188</v>
      </c>
      <c r="C72" s="15" t="s">
        <v>189</v>
      </c>
      <c r="D72" s="15" t="s">
        <v>190</v>
      </c>
      <c r="E72" s="16">
        <v>216760</v>
      </c>
      <c r="F72" s="16">
        <v>65429006</v>
      </c>
      <c r="G72" s="17">
        <f t="shared" si="1"/>
        <v>1.0360076622764168E-2</v>
      </c>
      <c r="H72" s="19"/>
    </row>
    <row r="73" spans="1:8" x14ac:dyDescent="0.25">
      <c r="A73" s="13"/>
      <c r="B73" s="14" t="s">
        <v>191</v>
      </c>
      <c r="C73" s="15" t="s">
        <v>192</v>
      </c>
      <c r="D73" s="15" t="s">
        <v>193</v>
      </c>
      <c r="E73" s="16">
        <v>220000</v>
      </c>
      <c r="F73" s="16">
        <v>42493000</v>
      </c>
      <c r="G73" s="17">
        <f t="shared" si="1"/>
        <v>6.7283726720702092E-3</v>
      </c>
      <c r="H73" s="19"/>
    </row>
    <row r="74" spans="1:8" x14ac:dyDescent="0.25">
      <c r="A74" s="13"/>
      <c r="B74" s="14" t="s">
        <v>194</v>
      </c>
      <c r="C74" s="15" t="s">
        <v>195</v>
      </c>
      <c r="D74" s="15" t="s">
        <v>196</v>
      </c>
      <c r="E74" s="16">
        <v>390000</v>
      </c>
      <c r="F74" s="16">
        <v>51168000</v>
      </c>
      <c r="G74" s="17">
        <f t="shared" si="1"/>
        <v>8.1019785113898395E-3</v>
      </c>
      <c r="H74" s="19"/>
    </row>
    <row r="75" spans="1:8" x14ac:dyDescent="0.25">
      <c r="A75" s="13"/>
      <c r="B75" s="14" t="s">
        <v>197</v>
      </c>
      <c r="C75" s="15" t="s">
        <v>198</v>
      </c>
      <c r="D75" s="15" t="s">
        <v>199</v>
      </c>
      <c r="E75" s="16">
        <v>14750</v>
      </c>
      <c r="F75" s="16">
        <v>35841025</v>
      </c>
      <c r="G75" s="17">
        <f t="shared" si="1"/>
        <v>5.6750940895908776E-3</v>
      </c>
      <c r="H75" s="19"/>
    </row>
    <row r="76" spans="1:8" x14ac:dyDescent="0.25">
      <c r="A76" s="13"/>
      <c r="B76" s="14" t="s">
        <v>200</v>
      </c>
      <c r="C76" s="15" t="s">
        <v>201</v>
      </c>
      <c r="D76" s="15" t="s">
        <v>83</v>
      </c>
      <c r="E76" s="16">
        <v>26175</v>
      </c>
      <c r="F76" s="16">
        <v>15277038.75</v>
      </c>
      <c r="G76" s="17">
        <f t="shared" si="1"/>
        <v>2.4189774794826824E-3</v>
      </c>
      <c r="H76" s="19"/>
    </row>
    <row r="77" spans="1:8" x14ac:dyDescent="0.25">
      <c r="A77" s="13"/>
      <c r="B77" s="14" t="s">
        <v>202</v>
      </c>
      <c r="C77" s="15" t="s">
        <v>203</v>
      </c>
      <c r="D77" s="15" t="s">
        <v>204</v>
      </c>
      <c r="E77" s="16">
        <v>320000</v>
      </c>
      <c r="F77" s="16">
        <v>30784000</v>
      </c>
      <c r="G77" s="17">
        <f t="shared" si="1"/>
        <v>4.8743610556329121E-3</v>
      </c>
      <c r="H77" s="19"/>
    </row>
    <row r="78" spans="1:8" x14ac:dyDescent="0.25">
      <c r="B78" s="14" t="s">
        <v>205</v>
      </c>
      <c r="C78" s="15" t="s">
        <v>206</v>
      </c>
      <c r="D78" s="15" t="s">
        <v>207</v>
      </c>
      <c r="E78" s="16">
        <v>13100</v>
      </c>
      <c r="F78" s="16">
        <v>57769690</v>
      </c>
      <c r="G78" s="17">
        <f t="shared" si="1"/>
        <v>9.1472949302230395E-3</v>
      </c>
      <c r="H78" s="19"/>
    </row>
    <row r="79" spans="1:8" x14ac:dyDescent="0.25">
      <c r="B79" s="14" t="s">
        <v>208</v>
      </c>
      <c r="C79" s="15" t="s">
        <v>209</v>
      </c>
      <c r="D79" s="15" t="s">
        <v>210</v>
      </c>
      <c r="E79" s="16">
        <v>10850</v>
      </c>
      <c r="F79" s="16">
        <v>12770450</v>
      </c>
      <c r="G79" s="17">
        <f t="shared" si="1"/>
        <v>2.0220823850996402E-3</v>
      </c>
      <c r="H79" s="19"/>
    </row>
    <row r="80" spans="1:8" x14ac:dyDescent="0.25">
      <c r="B80" s="14" t="s">
        <v>211</v>
      </c>
      <c r="C80" s="15" t="s">
        <v>212</v>
      </c>
      <c r="D80" s="15" t="s">
        <v>28</v>
      </c>
      <c r="E80" s="16">
        <v>36680</v>
      </c>
      <c r="F80" s="16">
        <v>50126888</v>
      </c>
      <c r="G80" s="17">
        <f t="shared" si="1"/>
        <v>7.9371280765096388E-3</v>
      </c>
      <c r="H80" s="19"/>
    </row>
    <row r="81" spans="1:8" x14ac:dyDescent="0.25">
      <c r="B81" s="14" t="s">
        <v>213</v>
      </c>
      <c r="C81" s="15" t="s">
        <v>214</v>
      </c>
      <c r="D81" s="15" t="s">
        <v>215</v>
      </c>
      <c r="E81" s="16">
        <v>125000</v>
      </c>
      <c r="F81" s="16">
        <v>31250000</v>
      </c>
      <c r="G81" s="17">
        <f t="shared" si="1"/>
        <v>4.9481478361658162E-3</v>
      </c>
      <c r="H81" s="19"/>
    </row>
    <row r="82" spans="1:8" x14ac:dyDescent="0.25">
      <c r="A82" s="20" t="s">
        <v>216</v>
      </c>
      <c r="B82" s="14" t="s">
        <v>217</v>
      </c>
      <c r="C82" s="15" t="s">
        <v>218</v>
      </c>
      <c r="D82" s="15" t="s">
        <v>66</v>
      </c>
      <c r="E82" s="16">
        <v>694</v>
      </c>
      <c r="F82" s="16">
        <v>6179133.0999999996</v>
      </c>
      <c r="G82" s="17">
        <f t="shared" si="1"/>
        <v>9.7840845050065832E-4</v>
      </c>
      <c r="H82" s="19"/>
    </row>
    <row r="83" spans="1:8" x14ac:dyDescent="0.25">
      <c r="B83" s="21" t="s">
        <v>219</v>
      </c>
      <c r="C83" s="15" t="s">
        <v>220</v>
      </c>
      <c r="D83" s="15" t="s">
        <v>40</v>
      </c>
      <c r="E83" s="16">
        <v>17290</v>
      </c>
      <c r="F83" s="16">
        <v>27923350</v>
      </c>
      <c r="G83" s="17">
        <f t="shared" si="1"/>
        <v>4.4214036441920243E-3</v>
      </c>
      <c r="H83" s="19"/>
    </row>
    <row r="84" spans="1:8" x14ac:dyDescent="0.25">
      <c r="B84" s="22"/>
      <c r="C84" s="22" t="s">
        <v>221</v>
      </c>
      <c r="D84" s="22"/>
      <c r="E84" s="23"/>
      <c r="F84" s="24">
        <f>SUM(F7:F83)</f>
        <v>6126230231.4000006</v>
      </c>
      <c r="G84" s="25">
        <f t="shared" si="1"/>
        <v>0.97003177162737675</v>
      </c>
      <c r="H84" s="26"/>
    </row>
    <row r="86" spans="1:8" x14ac:dyDescent="0.25">
      <c r="A86" s="27" t="s">
        <v>222</v>
      </c>
      <c r="B86" s="28"/>
      <c r="C86" s="28" t="s">
        <v>223</v>
      </c>
      <c r="D86" s="28"/>
      <c r="E86" s="28"/>
      <c r="F86" s="28" t="s">
        <v>11</v>
      </c>
      <c r="G86" s="29" t="s">
        <v>12</v>
      </c>
      <c r="H86" s="28" t="s">
        <v>13</v>
      </c>
    </row>
    <row r="87" spans="1:8" x14ac:dyDescent="0.25">
      <c r="B87" s="30"/>
      <c r="C87" s="22" t="s">
        <v>224</v>
      </c>
      <c r="D87" s="15"/>
      <c r="E87" s="31"/>
      <c r="F87" s="32" t="s">
        <v>225</v>
      </c>
      <c r="G87" s="33">
        <v>0</v>
      </c>
      <c r="H87" s="15"/>
    </row>
    <row r="88" spans="1:8" x14ac:dyDescent="0.25">
      <c r="B88" s="30" t="s">
        <v>226</v>
      </c>
      <c r="C88" s="22" t="s">
        <v>227</v>
      </c>
      <c r="D88" s="22"/>
      <c r="E88" s="23"/>
      <c r="F88" s="16">
        <v>136844158.18000001</v>
      </c>
      <c r="G88" s="33">
        <f>+F88/$F$96</f>
        <v>2.1668004006089592E-2</v>
      </c>
      <c r="H88" s="15"/>
    </row>
    <row r="89" spans="1:8" x14ac:dyDescent="0.25">
      <c r="B89" s="30"/>
      <c r="C89" s="22" t="s">
        <v>228</v>
      </c>
      <c r="D89" s="15"/>
      <c r="E89" s="31"/>
      <c r="F89" s="23" t="s">
        <v>225</v>
      </c>
      <c r="G89" s="33">
        <v>0</v>
      </c>
      <c r="H89" s="15"/>
    </row>
    <row r="90" spans="1:8" x14ac:dyDescent="0.25">
      <c r="B90" s="30"/>
      <c r="C90" s="22" t="s">
        <v>229</v>
      </c>
      <c r="D90" s="15"/>
      <c r="E90" s="31"/>
      <c r="F90" s="23" t="s">
        <v>225</v>
      </c>
      <c r="G90" s="33">
        <v>0</v>
      </c>
      <c r="H90" s="15"/>
    </row>
    <row r="91" spans="1:8" x14ac:dyDescent="0.25">
      <c r="B91" s="30"/>
      <c r="C91" s="22" t="s">
        <v>230</v>
      </c>
      <c r="D91" s="15"/>
      <c r="E91" s="31"/>
      <c r="F91" s="23" t="s">
        <v>225</v>
      </c>
      <c r="G91" s="33">
        <v>0</v>
      </c>
      <c r="H91" s="15"/>
    </row>
    <row r="92" spans="1:8" x14ac:dyDescent="0.25">
      <c r="B92" s="15" t="s">
        <v>222</v>
      </c>
      <c r="C92" s="15" t="s">
        <v>231</v>
      </c>
      <c r="D92" s="15"/>
      <c r="E92" s="31"/>
      <c r="F92" s="16">
        <v>52420020.590000004</v>
      </c>
      <c r="G92" s="33">
        <f>+F92/$F$96</f>
        <v>8.3002243665336334E-3</v>
      </c>
      <c r="H92" s="15"/>
    </row>
    <row r="93" spans="1:8" x14ac:dyDescent="0.25">
      <c r="B93" s="30"/>
      <c r="C93" s="15"/>
      <c r="D93" s="15"/>
      <c r="E93" s="31"/>
      <c r="F93" s="32"/>
      <c r="G93" s="33"/>
      <c r="H93" s="15"/>
    </row>
    <row r="94" spans="1:8" x14ac:dyDescent="0.25">
      <c r="B94" s="30"/>
      <c r="C94" s="15" t="s">
        <v>232</v>
      </c>
      <c r="D94" s="15"/>
      <c r="E94" s="31"/>
      <c r="F94" s="34">
        <f>SUM(F87:F93)</f>
        <v>189264178.77000001</v>
      </c>
      <c r="G94" s="33">
        <f>+F94/$F$96</f>
        <v>2.9968228372623227E-2</v>
      </c>
      <c r="H94" s="15"/>
    </row>
    <row r="95" spans="1:8" x14ac:dyDescent="0.25">
      <c r="B95" s="30"/>
      <c r="C95" s="15"/>
      <c r="D95" s="15"/>
      <c r="E95" s="31"/>
      <c r="F95" s="34"/>
      <c r="G95" s="33"/>
      <c r="H95" s="15"/>
    </row>
    <row r="96" spans="1:8" x14ac:dyDescent="0.25">
      <c r="B96" s="35"/>
      <c r="C96" s="36" t="s">
        <v>233</v>
      </c>
      <c r="D96" s="37"/>
      <c r="E96" s="38"/>
      <c r="F96" s="39">
        <f>+F94+F84</f>
        <v>6315494410.170001</v>
      </c>
      <c r="G96" s="40">
        <v>1</v>
      </c>
      <c r="H96" s="15"/>
    </row>
    <row r="97" spans="1:8" x14ac:dyDescent="0.25">
      <c r="A97" s="41" t="s">
        <v>234</v>
      </c>
      <c r="F97" s="42"/>
    </row>
    <row r="98" spans="1:8" x14ac:dyDescent="0.25">
      <c r="C98" s="22" t="s">
        <v>235</v>
      </c>
      <c r="D98" s="43"/>
      <c r="F98" s="4">
        <v>0</v>
      </c>
    </row>
    <row r="99" spans="1:8" x14ac:dyDescent="0.25">
      <c r="C99" s="22" t="s">
        <v>236</v>
      </c>
      <c r="D99" s="44"/>
    </row>
    <row r="100" spans="1:8" x14ac:dyDescent="0.25">
      <c r="C100" s="22" t="s">
        <v>237</v>
      </c>
      <c r="D100" s="44"/>
    </row>
    <row r="101" spans="1:8" x14ac:dyDescent="0.25">
      <c r="C101" s="22" t="s">
        <v>238</v>
      </c>
      <c r="D101" s="45">
        <v>25.721800000000002</v>
      </c>
    </row>
    <row r="102" spans="1:8" x14ac:dyDescent="0.25">
      <c r="C102" s="22" t="s">
        <v>239</v>
      </c>
      <c r="D102" s="45">
        <v>25.261500000000002</v>
      </c>
    </row>
    <row r="103" spans="1:8" x14ac:dyDescent="0.25">
      <c r="C103" s="22" t="s">
        <v>240</v>
      </c>
      <c r="D103" s="46"/>
    </row>
    <row r="104" spans="1:8" x14ac:dyDescent="0.25">
      <c r="A104" s="1" t="s">
        <v>241</v>
      </c>
      <c r="C104" s="22" t="s">
        <v>242</v>
      </c>
      <c r="D104" s="44">
        <v>0</v>
      </c>
    </row>
    <row r="105" spans="1:8" x14ac:dyDescent="0.25">
      <c r="A105" s="15" t="s">
        <v>243</v>
      </c>
      <c r="C105" s="22" t="s">
        <v>244</v>
      </c>
      <c r="D105" s="44">
        <v>0</v>
      </c>
      <c r="F105" s="42"/>
      <c r="G105" s="47"/>
    </row>
    <row r="106" spans="1:8" x14ac:dyDescent="0.25">
      <c r="B106" s="48"/>
      <c r="C106" s="13"/>
    </row>
    <row r="107" spans="1:8" x14ac:dyDescent="0.25">
      <c r="F107" s="4"/>
    </row>
    <row r="108" spans="1:8" x14ac:dyDescent="0.25">
      <c r="C108" s="28" t="s">
        <v>245</v>
      </c>
      <c r="D108" s="28"/>
      <c r="E108" s="28"/>
      <c r="F108" s="28"/>
      <c r="G108" s="29"/>
      <c r="H108" s="28"/>
    </row>
    <row r="109" spans="1:8" x14ac:dyDescent="0.25">
      <c r="C109" s="28" t="s">
        <v>246</v>
      </c>
      <c r="D109" s="28"/>
      <c r="E109" s="28"/>
      <c r="F109" s="28" t="s">
        <v>11</v>
      </c>
      <c r="G109" s="29" t="s">
        <v>12</v>
      </c>
      <c r="H109" s="28" t="s">
        <v>13</v>
      </c>
    </row>
    <row r="110" spans="1:8" x14ac:dyDescent="0.25">
      <c r="C110" s="22" t="s">
        <v>247</v>
      </c>
      <c r="D110" s="15"/>
      <c r="E110" s="31"/>
      <c r="F110" s="49">
        <f>SUMIF(Table134567685[[Industry ]],A104,Table134567685[Market Value])</f>
        <v>0</v>
      </c>
      <c r="G110" s="50">
        <f>+F110/$F$96</f>
        <v>0</v>
      </c>
      <c r="H110" s="15"/>
    </row>
    <row r="111" spans="1:8" x14ac:dyDescent="0.25">
      <c r="C111" s="15" t="s">
        <v>248</v>
      </c>
      <c r="D111" s="15"/>
      <c r="E111" s="31"/>
      <c r="F111" s="49">
        <f>SUMIF(Table134567685[[Industry ]],A105,Table134567685[Market Value])</f>
        <v>0</v>
      </c>
      <c r="G111" s="50">
        <f>+F111/$F$96</f>
        <v>0</v>
      </c>
      <c r="H111" s="15"/>
    </row>
    <row r="112" spans="1:8" x14ac:dyDescent="0.25">
      <c r="C112" s="15" t="s">
        <v>249</v>
      </c>
      <c r="D112" s="15"/>
      <c r="E112" s="31"/>
      <c r="F112" s="49">
        <f>SUMIF($E$124:$E$131,C112,H124:H131)</f>
        <v>0</v>
      </c>
      <c r="G112" s="50">
        <f>+F112/$F$96</f>
        <v>0</v>
      </c>
      <c r="H112" s="15"/>
    </row>
    <row r="113" spans="3:8" x14ac:dyDescent="0.25">
      <c r="C113" s="15" t="s">
        <v>250</v>
      </c>
      <c r="D113" s="15"/>
      <c r="E113" s="31"/>
      <c r="F113" s="49">
        <f t="shared" ref="F113:F121" si="2">SUMIF($E$124:$E$131,C113,H125:H132)</f>
        <v>0</v>
      </c>
      <c r="G113" s="50">
        <f t="shared" ref="G113:G121" si="3">+F113/$F$96</f>
        <v>0</v>
      </c>
      <c r="H113" s="15"/>
    </row>
    <row r="114" spans="3:8" x14ac:dyDescent="0.25">
      <c r="C114" s="15" t="s">
        <v>251</v>
      </c>
      <c r="D114" s="15"/>
      <c r="E114" s="31"/>
      <c r="F114" s="49">
        <f t="shared" si="2"/>
        <v>0</v>
      </c>
      <c r="G114" s="50">
        <f t="shared" si="3"/>
        <v>0</v>
      </c>
      <c r="H114" s="15"/>
    </row>
    <row r="115" spans="3:8" x14ac:dyDescent="0.25">
      <c r="C115" s="15" t="s">
        <v>252</v>
      </c>
      <c r="D115" s="15"/>
      <c r="E115" s="31"/>
      <c r="F115" s="49">
        <f t="shared" si="2"/>
        <v>0</v>
      </c>
      <c r="G115" s="50">
        <f t="shared" si="3"/>
        <v>0</v>
      </c>
      <c r="H115" s="15"/>
    </row>
    <row r="116" spans="3:8" x14ac:dyDescent="0.25">
      <c r="C116" s="15" t="s">
        <v>253</v>
      </c>
      <c r="D116" s="15"/>
      <c r="E116" s="31"/>
      <c r="F116" s="49">
        <f t="shared" si="2"/>
        <v>0</v>
      </c>
      <c r="G116" s="50">
        <f t="shared" si="3"/>
        <v>0</v>
      </c>
      <c r="H116" s="15"/>
    </row>
    <row r="117" spans="3:8" x14ac:dyDescent="0.25">
      <c r="C117" s="15" t="s">
        <v>254</v>
      </c>
      <c r="D117" s="15"/>
      <c r="E117" s="31"/>
      <c r="F117" s="49">
        <f t="shared" si="2"/>
        <v>0</v>
      </c>
      <c r="G117" s="50">
        <f t="shared" si="3"/>
        <v>0</v>
      </c>
      <c r="H117" s="15"/>
    </row>
    <row r="118" spans="3:8" x14ac:dyDescent="0.25">
      <c r="C118" s="15" t="s">
        <v>255</v>
      </c>
      <c r="D118" s="15"/>
      <c r="E118" s="31"/>
      <c r="F118" s="49">
        <f t="shared" si="2"/>
        <v>0</v>
      </c>
      <c r="G118" s="50">
        <f t="shared" si="3"/>
        <v>0</v>
      </c>
      <c r="H118" s="15"/>
    </row>
    <row r="119" spans="3:8" x14ac:dyDescent="0.25">
      <c r="C119" s="15" t="s">
        <v>256</v>
      </c>
      <c r="D119" s="15"/>
      <c r="E119" s="31"/>
      <c r="F119" s="49">
        <f>SUMIF($E$124:$E$131,C119,H131:H138)</f>
        <v>0</v>
      </c>
      <c r="G119" s="50">
        <f t="shared" si="3"/>
        <v>0</v>
      </c>
      <c r="H119" s="15"/>
    </row>
    <row r="120" spans="3:8" x14ac:dyDescent="0.25">
      <c r="C120" s="15" t="s">
        <v>257</v>
      </c>
      <c r="D120" s="15"/>
      <c r="E120" s="31"/>
      <c r="F120" s="49">
        <f t="shared" si="2"/>
        <v>0</v>
      </c>
      <c r="G120" s="50">
        <f t="shared" si="3"/>
        <v>0</v>
      </c>
      <c r="H120" s="15"/>
    </row>
    <row r="121" spans="3:8" x14ac:dyDescent="0.25">
      <c r="C121" s="15" t="s">
        <v>258</v>
      </c>
      <c r="D121" s="15"/>
      <c r="E121" s="31"/>
      <c r="F121" s="49">
        <f t="shared" si="2"/>
        <v>0</v>
      </c>
      <c r="G121" s="50">
        <f t="shared" si="3"/>
        <v>0</v>
      </c>
      <c r="H121" s="15"/>
    </row>
    <row r="124" spans="3:8" x14ac:dyDescent="0.25">
      <c r="E124" s="15" t="s">
        <v>249</v>
      </c>
      <c r="F124" s="15" t="s">
        <v>259</v>
      </c>
      <c r="G124" s="7">
        <f t="shared" ref="G124:G131" si="4">SUMIF($H$7:$H$73,F124,$E$7:$E$73)</f>
        <v>0</v>
      </c>
      <c r="H124" s="1">
        <f t="shared" ref="H124:H131" si="5">SUMIF($H$7:$H$73,F124,$F$7:$F$73)</f>
        <v>0</v>
      </c>
    </row>
    <row r="125" spans="3:8" x14ac:dyDescent="0.25">
      <c r="E125" s="15" t="s">
        <v>249</v>
      </c>
      <c r="F125" s="15" t="s">
        <v>260</v>
      </c>
      <c r="G125" s="7">
        <f t="shared" si="4"/>
        <v>0</v>
      </c>
      <c r="H125" s="1">
        <f t="shared" si="5"/>
        <v>0</v>
      </c>
    </row>
    <row r="126" spans="3:8" x14ac:dyDescent="0.25">
      <c r="E126" s="15" t="s">
        <v>249</v>
      </c>
      <c r="F126" s="15" t="s">
        <v>261</v>
      </c>
      <c r="G126" s="7">
        <f t="shared" si="4"/>
        <v>0</v>
      </c>
      <c r="H126" s="1">
        <f t="shared" si="5"/>
        <v>0</v>
      </c>
    </row>
    <row r="127" spans="3:8" x14ac:dyDescent="0.25">
      <c r="E127" s="15" t="s">
        <v>251</v>
      </c>
      <c r="F127" s="15" t="s">
        <v>262</v>
      </c>
      <c r="G127" s="7">
        <f t="shared" si="4"/>
        <v>0</v>
      </c>
      <c r="H127" s="1">
        <f t="shared" si="5"/>
        <v>0</v>
      </c>
    </row>
    <row r="128" spans="3:8" x14ac:dyDescent="0.25">
      <c r="E128" s="15" t="s">
        <v>252</v>
      </c>
      <c r="F128" s="15" t="s">
        <v>263</v>
      </c>
      <c r="G128" s="7">
        <f t="shared" si="4"/>
        <v>0</v>
      </c>
      <c r="H128" s="1">
        <f t="shared" si="5"/>
        <v>0</v>
      </c>
    </row>
    <row r="129" spans="5:8" x14ac:dyDescent="0.25">
      <c r="E129" s="15" t="s">
        <v>249</v>
      </c>
      <c r="F129" s="15" t="s">
        <v>264</v>
      </c>
      <c r="G129" s="7">
        <f t="shared" si="4"/>
        <v>0</v>
      </c>
      <c r="H129" s="1">
        <f t="shared" si="5"/>
        <v>0</v>
      </c>
    </row>
    <row r="130" spans="5:8" x14ac:dyDescent="0.25">
      <c r="E130" s="15" t="s">
        <v>252</v>
      </c>
      <c r="F130" s="15" t="s">
        <v>265</v>
      </c>
      <c r="G130" s="7">
        <f t="shared" si="4"/>
        <v>0</v>
      </c>
      <c r="H130" s="1">
        <f t="shared" si="5"/>
        <v>0</v>
      </c>
    </row>
    <row r="131" spans="5:8" x14ac:dyDescent="0.25">
      <c r="E131" s="15" t="s">
        <v>249</v>
      </c>
      <c r="F131" s="15" t="s">
        <v>266</v>
      </c>
      <c r="G131" s="7">
        <f t="shared" si="4"/>
        <v>0</v>
      </c>
      <c r="H131" s="1">
        <f t="shared" si="5"/>
        <v>0</v>
      </c>
    </row>
    <row r="132" spans="5:8" x14ac:dyDescent="0.25">
      <c r="G132" s="7" t="s">
        <v>267</v>
      </c>
      <c r="H132" s="1" t="s">
        <v>267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2024-05-08T05:15:28Z</dcterms:created>
  <dcterms:modified xsi:type="dcterms:W3CDTF">2024-05-08T05:15:52Z</dcterms:modified>
</cp:coreProperties>
</file>