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5. August 2024\Website Upload- Portfolio\"/>
    </mc:Choice>
  </mc:AlternateContent>
  <xr:revisionPtr revIDLastSave="0" documentId="8_{97F3D84D-AED2-46C8-82A7-3A954CA8BC00}" xr6:coauthVersionLast="47" xr6:coauthVersionMax="47" xr10:uidLastSave="{00000000-0000-0000-0000-000000000000}"/>
  <bookViews>
    <workbookView xWindow="-120" yWindow="-120" windowWidth="20730" windowHeight="11160" xr2:uid="{8021B286-A791-474D-A0F2-B783F0F0A37D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#REF!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F92" i="1" s="1"/>
  <c r="G92" i="1" s="1"/>
  <c r="H105" i="1"/>
  <c r="G105" i="1" s="1"/>
  <c r="H104" i="1"/>
  <c r="G104" i="1" s="1"/>
  <c r="H103" i="1"/>
  <c r="H102" i="1"/>
  <c r="H112" i="1" s="1"/>
  <c r="H113" i="1" s="1"/>
  <c r="F99" i="1"/>
  <c r="F98" i="1"/>
  <c r="F97" i="1"/>
  <c r="F96" i="1"/>
  <c r="F95" i="1"/>
  <c r="F94" i="1"/>
  <c r="F93" i="1"/>
  <c r="F91" i="1"/>
  <c r="F89" i="1"/>
  <c r="F88" i="1"/>
  <c r="F72" i="1"/>
  <c r="F74" i="1" s="1"/>
  <c r="F62" i="1"/>
  <c r="G108" i="1" l="1"/>
  <c r="G52" i="1"/>
  <c r="G44" i="1"/>
  <c r="G36" i="1"/>
  <c r="G28" i="1"/>
  <c r="G20" i="1"/>
  <c r="G12" i="1"/>
  <c r="G99" i="1"/>
  <c r="G95" i="1"/>
  <c r="G91" i="1"/>
  <c r="G51" i="1"/>
  <c r="G43" i="1"/>
  <c r="G35" i="1"/>
  <c r="G27" i="1"/>
  <c r="G19" i="1"/>
  <c r="G11" i="1"/>
  <c r="G15" i="1"/>
  <c r="G50" i="1"/>
  <c r="G42" i="1"/>
  <c r="G34" i="1"/>
  <c r="G26" i="1"/>
  <c r="G18" i="1"/>
  <c r="G10" i="1"/>
  <c r="G31" i="1"/>
  <c r="G98" i="1"/>
  <c r="G94" i="1"/>
  <c r="G49" i="1"/>
  <c r="G41" i="1"/>
  <c r="G33" i="1"/>
  <c r="G25" i="1"/>
  <c r="G17" i="1"/>
  <c r="G9" i="1"/>
  <c r="G66" i="1"/>
  <c r="G70" i="1"/>
  <c r="G48" i="1"/>
  <c r="G40" i="1"/>
  <c r="G32" i="1"/>
  <c r="G24" i="1"/>
  <c r="G16" i="1"/>
  <c r="G8" i="1"/>
  <c r="G97" i="1"/>
  <c r="G93" i="1"/>
  <c r="G47" i="1"/>
  <c r="G89" i="1"/>
  <c r="G7" i="1"/>
  <c r="G62" i="1"/>
  <c r="G46" i="1"/>
  <c r="G38" i="1"/>
  <c r="G30" i="1"/>
  <c r="G22" i="1"/>
  <c r="G14" i="1"/>
  <c r="G39" i="1"/>
  <c r="G96" i="1"/>
  <c r="G45" i="1"/>
  <c r="G37" i="1"/>
  <c r="G29" i="1"/>
  <c r="G21" i="1"/>
  <c r="G13" i="1"/>
  <c r="G23" i="1"/>
  <c r="G109" i="1"/>
  <c r="G107" i="1"/>
  <c r="G110" i="1"/>
  <c r="G103" i="1"/>
  <c r="G111" i="1"/>
  <c r="G88" i="1"/>
  <c r="G102" i="1"/>
  <c r="G106" i="1"/>
  <c r="F90" i="1"/>
  <c r="G90" i="1" s="1"/>
  <c r="G72" i="1"/>
  <c r="F100" i="1" l="1"/>
  <c r="G112" i="1"/>
  <c r="G100" i="1"/>
</calcChain>
</file>

<file path=xl/sharedStrings.xml><?xml version="1.0" encoding="utf-8"?>
<sst xmlns="http://schemas.openxmlformats.org/spreadsheetml/2006/main" count="271" uniqueCount="165">
  <si>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</si>
  <si>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</si>
  <si>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</si>
  <si>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</si>
  <si>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</si>
  <si>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</si>
  <si>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</si>
  <si>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</si>
  <si>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</si>
  <si>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</si>
  <si>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</si>
  <si>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</si>
  <si>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</si>
  <si>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</si>
  <si>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</si>
  <si>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</si>
  <si>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</si>
  <si>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</si>
  <si>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</si>
  <si>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</si>
  <si>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</si>
  <si>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</si>
  <si>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</si>
  <si>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</si>
  <si>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</si>
  <si>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INE040A08914</t>
  </si>
  <si>
    <t>7.97 HDFC 17.02.2033</t>
  </si>
  <si>
    <t>INE040A08AF2</t>
  </si>
  <si>
    <t>7.75 HDFC Bank 13.06.2033</t>
  </si>
  <si>
    <t>INE053F07BT5</t>
  </si>
  <si>
    <t>7.54% IRFC 29 Jul 2034</t>
  </si>
  <si>
    <t>INE053F07BV1</t>
  </si>
  <si>
    <t>7.48 IRFC 29.08.2034</t>
  </si>
  <si>
    <t>INE053F07CS5</t>
  </si>
  <si>
    <t>6.85% IRFC 29-Oct-2040</t>
  </si>
  <si>
    <t>INE053F08155</t>
  </si>
  <si>
    <t>6.95% IRFC 24-Nov-2036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</si>
  <si>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</si>
  <si>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</si>
  <si>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</si>
  <si>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</si>
  <si>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</si>
  <si>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</si>
  <si>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</si>
  <si>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</si>
  <si>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</si>
  <si>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</si>
  <si>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</si>
  <si>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</si>
  <si>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</si>
  <si>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</si>
  <si>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</si>
  <si>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</si>
  <si>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</si>
  <si>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</si>
  <si>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</si>
  <si>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</si>
  <si>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INE134E07AT8</t>
  </si>
  <si>
    <t>7.15 PFC 22-01-2036</t>
  </si>
  <si>
    <t>INE134E08JR1</t>
  </si>
  <si>
    <t>8.67%PFC 19-Nov-2028</t>
  </si>
  <si>
    <t>INE134E08KV1</t>
  </si>
  <si>
    <t>7.75% Power Finance Corporation 11-Jun-2030</t>
  </si>
  <si>
    <t>INE134E08LV9</t>
  </si>
  <si>
    <t>7.65 PFC 13.11.2037</t>
  </si>
  <si>
    <t>INE134E08LX5</t>
  </si>
  <si>
    <t>7.59 PFC 17.01.2028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</si>
  <si>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</si>
  <si>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</si>
  <si>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</si>
  <si>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</si>
  <si>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</si>
  <si>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</si>
  <si>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</si>
  <si>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</si>
  <si>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</si>
  <si>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</si>
  <si>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</si>
  <si>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</si>
  <si>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</si>
  <si>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</si>
  <si>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</si>
  <si>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INE296A07SC1</t>
  </si>
  <si>
    <t>7.60 Bajaj Finance 25.08.2027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</si>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</sst>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486EEE58-5020-454B-854B-1E8E92FFB1AD}"/>
    <cellStyle name="Comma 3" xfId="4" xr:uid="{8AAD6BDA-CAA5-4ADD-ACAE-FDB855B8A820}"/>
    <cellStyle name="Normal" xfId="0" builtinId="0"/>
    <cellStyle name="Normal 2" xfId="2" xr:uid="{08A06975-CDFA-4C83-B61F-6E5F3D951FA4}"/>
    <cellStyle name="Percent" xfId="1" builtinId="5"/>
    <cellStyle name="Percent 2" xfId="5" xr:uid="{18FD23D4-DF06-4D8B-A522-19F0B625239E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FRDA%20&amp;%20NPS%20Trust%20Communication%20April%202019%20Onwards\NPS%20Trust\2024-25\Monthly\5.%20August%202024\Website%20Upload-%20Portfolio\Portfolio_ABSLPM_Aug%202024.xlsx" TargetMode="External"/><Relationship Id="rId1" Type="http://schemas.openxmlformats.org/officeDocument/2006/relationships/externalLinkPath" Target="Portfolio_ABSLPM_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EF47B7-EE13-4248-848E-618F2869692D}" name="Table1345676857810" displayName="Table1345676857810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5D697F58-8CB4-485A-8E30-447DC93491BA}" name="ISIN No." dataDxfId="6"/>
    <tableColumn id="2" xr3:uid="{F3E89498-F21B-4DED-BA2C-7B9144A481B2}" name="Name of the Instrument" dataDxfId="5"/>
    <tableColumn id="3" xr3:uid="{73D282EA-EAFE-4FD6-A9C5-1AC9658FAE19}" name="Industry " dataDxfId="4"/>
    <tableColumn id="4" xr3:uid="{77AFE2A4-F3B4-4724-B89C-329D3D763F59}" name="Quantity" dataDxfId="3"/>
    <tableColumn id="5" xr3:uid="{C943A237-FC34-41FE-A5D1-2DF3E9443FC0}" name="Market Value" dataDxfId="2"/>
    <tableColumn id="6" xr3:uid="{0BDB9AA8-BBCB-4CCD-B778-C90B6FC5ADF6}" name="% of Portfolio" dataDxfId="1" dataCellStyle="Percent">
      <calculatedColumnFormula>+F7/$F$74</calculatedColumnFormula>
    </tableColumn>
    <tableColumn id="7" xr3:uid="{6BC2F27C-6661-4EF7-8682-71A2E5EC8AED}" name="Ratings" dataDxfId="0">
      <calculatedColumnFormula>VLOOKUP(Table1345676857810[[#This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F6A6-87F3-4370-BCAE-E94D0A7DE3D8}">
  <sheetPr>
    <tabColor rgb="FF7030A0"/>
  </sheetPr>
  <dimension ref="A2:K113"/>
  <sheetViews>
    <sheetView showGridLines="0" tabSelected="1" topLeftCell="B1" zoomScale="80" zoomScaleNormal="80" zoomScaleSheetLayoutView="89" workbookViewId="0">
      <selection activeCell="A102" sqref="A102:XFD113"/>
    </sheetView>
  </sheetViews>
  <sheetFormatPr defaultRowHeight="15" outlineLevelRow="1" x14ac:dyDescent="0.25"/>
  <cols>
    <col min="1" max="1" width="11.28515625" style="1" hidden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8">
        <v>45534</v>
      </c>
    </row>
    <row r="6" spans="1:11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1" x14ac:dyDescent="0.25">
      <c r="A7" s="14"/>
      <c r="B7" s="15" t="s">
        <v>13</v>
      </c>
      <c r="C7" s="16" t="s">
        <v>14</v>
      </c>
      <c r="D7" s="16" t="s">
        <v>15</v>
      </c>
      <c r="E7" s="17">
        <v>20</v>
      </c>
      <c r="F7" s="18">
        <v>2036882</v>
      </c>
      <c r="G7" s="19">
        <f t="shared" ref="G7:G52" si="0">+F7/$F$74</f>
        <v>1.3039656947709434E-2</v>
      </c>
      <c r="H7" s="20" t="s">
        <v>16</v>
      </c>
    </row>
    <row r="8" spans="1:11" x14ac:dyDescent="0.25">
      <c r="A8" s="14"/>
      <c r="B8" s="15" t="s">
        <v>17</v>
      </c>
      <c r="C8" s="16" t="s">
        <v>18</v>
      </c>
      <c r="D8" s="16" t="s">
        <v>15</v>
      </c>
      <c r="E8" s="17">
        <v>4</v>
      </c>
      <c r="F8" s="18">
        <v>4189220</v>
      </c>
      <c r="G8" s="19">
        <f t="shared" si="0"/>
        <v>2.6818437041754659E-2</v>
      </c>
      <c r="H8" s="20" t="s">
        <v>19</v>
      </c>
    </row>
    <row r="9" spans="1:11" x14ac:dyDescent="0.25">
      <c r="A9" s="14"/>
      <c r="B9" s="15" t="s">
        <v>20</v>
      </c>
      <c r="C9" s="16" t="s">
        <v>21</v>
      </c>
      <c r="D9" s="16" t="s">
        <v>15</v>
      </c>
      <c r="E9" s="17">
        <v>4</v>
      </c>
      <c r="F9" s="18">
        <v>4183760</v>
      </c>
      <c r="G9" s="19">
        <f t="shared" si="0"/>
        <v>2.6783483359148354E-2</v>
      </c>
      <c r="H9" s="20" t="s">
        <v>19</v>
      </c>
    </row>
    <row r="10" spans="1:11" x14ac:dyDescent="0.25">
      <c r="A10" s="14"/>
      <c r="B10" s="15" t="s">
        <v>22</v>
      </c>
      <c r="C10" s="16" t="s">
        <v>23</v>
      </c>
      <c r="D10" s="16" t="s">
        <v>24</v>
      </c>
      <c r="E10" s="17">
        <v>7</v>
      </c>
      <c r="F10" s="18">
        <v>7058863</v>
      </c>
      <c r="G10" s="19">
        <f t="shared" si="0"/>
        <v>4.518924118376963E-2</v>
      </c>
      <c r="H10" s="20" t="s">
        <v>16</v>
      </c>
    </row>
    <row r="11" spans="1:11" x14ac:dyDescent="0.25">
      <c r="A11" s="14"/>
      <c r="B11" s="15" t="s">
        <v>25</v>
      </c>
      <c r="C11" s="16" t="s">
        <v>26</v>
      </c>
      <c r="D11" s="16" t="s">
        <v>24</v>
      </c>
      <c r="E11" s="17">
        <v>20</v>
      </c>
      <c r="F11" s="18">
        <v>2043636</v>
      </c>
      <c r="G11" s="19">
        <f t="shared" si="0"/>
        <v>1.3082894525057964E-2</v>
      </c>
      <c r="H11" s="20" t="s">
        <v>16</v>
      </c>
      <c r="K11" s="21"/>
    </row>
    <row r="12" spans="1:11" x14ac:dyDescent="0.25">
      <c r="A12" s="14"/>
      <c r="B12" s="15" t="s">
        <v>27</v>
      </c>
      <c r="C12" s="16" t="s">
        <v>28</v>
      </c>
      <c r="D12" s="16" t="s">
        <v>24</v>
      </c>
      <c r="E12" s="17">
        <v>50</v>
      </c>
      <c r="F12" s="18">
        <v>5044685</v>
      </c>
      <c r="G12" s="19">
        <f t="shared" si="0"/>
        <v>3.2294930098678058E-2</v>
      </c>
      <c r="H12" s="20" t="s">
        <v>16</v>
      </c>
      <c r="K12" s="21"/>
    </row>
    <row r="13" spans="1:11" x14ac:dyDescent="0.25">
      <c r="A13" s="14"/>
      <c r="B13" s="15" t="s">
        <v>29</v>
      </c>
      <c r="C13" s="16" t="s">
        <v>30</v>
      </c>
      <c r="D13" s="16" t="s">
        <v>15</v>
      </c>
      <c r="E13" s="17">
        <v>1</v>
      </c>
      <c r="F13" s="18">
        <v>1019654</v>
      </c>
      <c r="G13" s="19">
        <f t="shared" si="0"/>
        <v>6.5275938249538829E-3</v>
      </c>
      <c r="H13" s="20" t="s">
        <v>16</v>
      </c>
      <c r="K13" s="21"/>
    </row>
    <row r="14" spans="1:11" x14ac:dyDescent="0.25">
      <c r="A14" s="14"/>
      <c r="B14" s="15" t="s">
        <v>31</v>
      </c>
      <c r="C14" s="16" t="s">
        <v>32</v>
      </c>
      <c r="D14" s="16" t="s">
        <v>15</v>
      </c>
      <c r="E14" s="17">
        <v>1</v>
      </c>
      <c r="F14" s="18">
        <v>1015653</v>
      </c>
      <c r="G14" s="19">
        <f t="shared" si="0"/>
        <v>6.5019803296960397E-3</v>
      </c>
      <c r="H14" s="20" t="s">
        <v>16</v>
      </c>
      <c r="K14" s="21"/>
    </row>
    <row r="15" spans="1:11" x14ac:dyDescent="0.25">
      <c r="A15" s="14"/>
      <c r="B15" s="15" t="s">
        <v>33</v>
      </c>
      <c r="C15" s="16" t="s">
        <v>34</v>
      </c>
      <c r="D15" s="16" t="s">
        <v>15</v>
      </c>
      <c r="E15" s="17">
        <v>1</v>
      </c>
      <c r="F15" s="18">
        <v>957862</v>
      </c>
      <c r="G15" s="19">
        <f t="shared" si="0"/>
        <v>6.1320154448057636E-3</v>
      </c>
      <c r="H15" s="20" t="s">
        <v>16</v>
      </c>
      <c r="K15" s="21"/>
    </row>
    <row r="16" spans="1:11" x14ac:dyDescent="0.25">
      <c r="A16" s="14"/>
      <c r="B16" s="15" t="s">
        <v>35</v>
      </c>
      <c r="C16" s="16" t="s">
        <v>36</v>
      </c>
      <c r="D16" s="16" t="s">
        <v>15</v>
      </c>
      <c r="E16" s="17">
        <v>4</v>
      </c>
      <c r="F16" s="18">
        <v>3888556</v>
      </c>
      <c r="G16" s="19">
        <f t="shared" si="0"/>
        <v>2.4893654252900858E-2</v>
      </c>
      <c r="H16" s="20" t="s">
        <v>16</v>
      </c>
      <c r="K16" s="21"/>
    </row>
    <row r="17" spans="1:11" x14ac:dyDescent="0.25">
      <c r="A17" s="14"/>
      <c r="B17" s="15" t="s">
        <v>37</v>
      </c>
      <c r="C17" s="16" t="s">
        <v>38</v>
      </c>
      <c r="D17" s="16" t="s">
        <v>15</v>
      </c>
      <c r="E17" s="17">
        <v>50</v>
      </c>
      <c r="F17" s="18">
        <v>5138535</v>
      </c>
      <c r="G17" s="19">
        <f t="shared" si="0"/>
        <v>3.2895736529557476E-2</v>
      </c>
      <c r="H17" s="20" t="s">
        <v>16</v>
      </c>
      <c r="K17" s="21"/>
    </row>
    <row r="18" spans="1:11" x14ac:dyDescent="0.25">
      <c r="A18" s="14"/>
      <c r="B18" s="15" t="s">
        <v>39</v>
      </c>
      <c r="C18" s="16" t="s">
        <v>40</v>
      </c>
      <c r="D18" s="16" t="s">
        <v>15</v>
      </c>
      <c r="E18" s="17">
        <v>20</v>
      </c>
      <c r="F18" s="18">
        <v>2026144</v>
      </c>
      <c r="G18" s="19">
        <f t="shared" si="0"/>
        <v>1.2970914705250369E-2</v>
      </c>
      <c r="H18" s="20" t="s">
        <v>16</v>
      </c>
      <c r="K18" s="21"/>
    </row>
    <row r="19" spans="1:11" x14ac:dyDescent="0.25">
      <c r="A19" s="14"/>
      <c r="B19" s="15" t="s">
        <v>41</v>
      </c>
      <c r="C19" s="16" t="s">
        <v>42</v>
      </c>
      <c r="D19" s="16" t="s">
        <v>24</v>
      </c>
      <c r="E19" s="17">
        <v>11</v>
      </c>
      <c r="F19" s="18">
        <v>10606948</v>
      </c>
      <c r="G19" s="19">
        <f t="shared" si="0"/>
        <v>6.7903277255232597E-2</v>
      </c>
      <c r="H19" s="20" t="s">
        <v>16</v>
      </c>
      <c r="K19" s="21"/>
    </row>
    <row r="20" spans="1:11" x14ac:dyDescent="0.25">
      <c r="A20" s="14"/>
      <c r="B20" s="15" t="s">
        <v>43</v>
      </c>
      <c r="C20" s="16" t="s">
        <v>44</v>
      </c>
      <c r="D20" s="16" t="s">
        <v>24</v>
      </c>
      <c r="E20" s="17">
        <v>1</v>
      </c>
      <c r="F20" s="18">
        <v>964184</v>
      </c>
      <c r="G20" s="19">
        <f t="shared" si="0"/>
        <v>6.1724874560579708E-3</v>
      </c>
      <c r="H20" s="20" t="s">
        <v>19</v>
      </c>
      <c r="K20" s="21"/>
    </row>
    <row r="21" spans="1:11" x14ac:dyDescent="0.25">
      <c r="A21" s="14"/>
      <c r="B21" s="15" t="s">
        <v>45</v>
      </c>
      <c r="C21" s="16" t="s">
        <v>46</v>
      </c>
      <c r="D21" s="16" t="s">
        <v>47</v>
      </c>
      <c r="E21" s="17">
        <v>1</v>
      </c>
      <c r="F21" s="18">
        <v>967543</v>
      </c>
      <c r="G21" s="19">
        <f t="shared" si="0"/>
        <v>6.1939910128115559E-3</v>
      </c>
      <c r="H21" s="20" t="s">
        <v>16</v>
      </c>
      <c r="K21" s="21"/>
    </row>
    <row r="22" spans="1:11" x14ac:dyDescent="0.25">
      <c r="A22" s="14"/>
      <c r="B22" s="15" t="s">
        <v>48</v>
      </c>
      <c r="C22" s="16" t="s">
        <v>49</v>
      </c>
      <c r="D22" s="16" t="s">
        <v>50</v>
      </c>
      <c r="E22" s="17">
        <v>40</v>
      </c>
      <c r="F22" s="18">
        <v>4001992</v>
      </c>
      <c r="G22" s="19">
        <f t="shared" si="0"/>
        <v>2.561984581702699E-2</v>
      </c>
      <c r="H22" s="20" t="s">
        <v>16</v>
      </c>
      <c r="K22" s="21"/>
    </row>
    <row r="23" spans="1:11" x14ac:dyDescent="0.25">
      <c r="A23" s="14"/>
      <c r="B23" s="15" t="s">
        <v>51</v>
      </c>
      <c r="C23" s="16" t="s">
        <v>52</v>
      </c>
      <c r="D23" s="16" t="s">
        <v>47</v>
      </c>
      <c r="E23" s="17">
        <v>4</v>
      </c>
      <c r="F23" s="18">
        <v>3996632</v>
      </c>
      <c r="G23" s="19">
        <f t="shared" si="0"/>
        <v>2.5585532311757798E-2</v>
      </c>
      <c r="H23" s="20" t="s">
        <v>53</v>
      </c>
      <c r="K23" s="21"/>
    </row>
    <row r="24" spans="1:11" x14ac:dyDescent="0.25">
      <c r="A24" s="14"/>
      <c r="B24" s="15" t="s">
        <v>54</v>
      </c>
      <c r="C24" s="16" t="s">
        <v>55</v>
      </c>
      <c r="D24" s="16" t="s">
        <v>56</v>
      </c>
      <c r="E24" s="17">
        <v>4</v>
      </c>
      <c r="F24" s="18">
        <v>3870732</v>
      </c>
      <c r="G24" s="19">
        <f t="shared" si="0"/>
        <v>2.4779549044334052E-2</v>
      </c>
      <c r="H24" s="20" t="s">
        <v>16</v>
      </c>
      <c r="K24" s="21"/>
    </row>
    <row r="25" spans="1:11" x14ac:dyDescent="0.25">
      <c r="A25" s="14"/>
      <c r="B25" s="15" t="s">
        <v>57</v>
      </c>
      <c r="C25" s="16" t="s">
        <v>58</v>
      </c>
      <c r="D25" s="16" t="s">
        <v>15</v>
      </c>
      <c r="E25" s="17">
        <v>2500</v>
      </c>
      <c r="F25" s="18">
        <v>2455497.5</v>
      </c>
      <c r="G25" s="19">
        <f t="shared" si="0"/>
        <v>1.5719538508346651E-2</v>
      </c>
      <c r="H25" s="20" t="s">
        <v>19</v>
      </c>
      <c r="K25" s="21"/>
    </row>
    <row r="26" spans="1:11" x14ac:dyDescent="0.25">
      <c r="A26" s="14"/>
      <c r="B26" s="15" t="s">
        <v>59</v>
      </c>
      <c r="C26" s="16" t="s">
        <v>60</v>
      </c>
      <c r="D26" s="16" t="s">
        <v>15</v>
      </c>
      <c r="E26" s="17">
        <v>1</v>
      </c>
      <c r="F26" s="18">
        <v>1047548</v>
      </c>
      <c r="G26" s="19">
        <f t="shared" si="0"/>
        <v>6.7061648913678464E-3</v>
      </c>
      <c r="H26" s="20" t="s">
        <v>16</v>
      </c>
      <c r="K26" s="21"/>
    </row>
    <row r="27" spans="1:11" x14ac:dyDescent="0.25">
      <c r="A27" s="14"/>
      <c r="B27" s="15" t="s">
        <v>61</v>
      </c>
      <c r="C27" s="16" t="s">
        <v>62</v>
      </c>
      <c r="D27" s="16" t="s">
        <v>15</v>
      </c>
      <c r="E27" s="17">
        <v>1</v>
      </c>
      <c r="F27" s="18">
        <v>1015725</v>
      </c>
      <c r="G27" s="19">
        <f t="shared" si="0"/>
        <v>6.5024412573787601E-3</v>
      </c>
      <c r="H27" s="20" t="s">
        <v>16</v>
      </c>
      <c r="K27" s="21"/>
    </row>
    <row r="28" spans="1:11" x14ac:dyDescent="0.25">
      <c r="A28" s="14"/>
      <c r="B28" s="15" t="s">
        <v>63</v>
      </c>
      <c r="C28" s="16" t="s">
        <v>64</v>
      </c>
      <c r="D28" s="16" t="s">
        <v>15</v>
      </c>
      <c r="E28" s="17">
        <v>2</v>
      </c>
      <c r="F28" s="18">
        <v>2054852</v>
      </c>
      <c r="G28" s="19">
        <f t="shared" si="0"/>
        <v>1.3154696815188422E-2</v>
      </c>
      <c r="H28" s="20" t="s">
        <v>16</v>
      </c>
      <c r="K28" s="21"/>
    </row>
    <row r="29" spans="1:11" x14ac:dyDescent="0.25">
      <c r="A29" s="14"/>
      <c r="B29" s="15" t="s">
        <v>65</v>
      </c>
      <c r="C29" s="16" t="s">
        <v>66</v>
      </c>
      <c r="D29" s="16" t="s">
        <v>15</v>
      </c>
      <c r="E29" s="17">
        <v>5</v>
      </c>
      <c r="F29" s="18">
        <v>5015545</v>
      </c>
      <c r="G29" s="19">
        <f t="shared" si="0"/>
        <v>3.2108382422643682E-2</v>
      </c>
      <c r="H29" s="20" t="s">
        <v>16</v>
      </c>
      <c r="K29" s="21"/>
    </row>
    <row r="30" spans="1:11" x14ac:dyDescent="0.25">
      <c r="A30" s="14"/>
      <c r="B30" s="15" t="s">
        <v>67</v>
      </c>
      <c r="C30" s="16" t="s">
        <v>68</v>
      </c>
      <c r="D30" s="16" t="s">
        <v>69</v>
      </c>
      <c r="E30" s="17">
        <v>2</v>
      </c>
      <c r="F30" s="18">
        <v>2143658</v>
      </c>
      <c r="G30" s="19">
        <f t="shared" si="0"/>
        <v>1.3723212701183922E-2</v>
      </c>
      <c r="H30" s="20" t="s">
        <v>16</v>
      </c>
      <c r="K30" s="21"/>
    </row>
    <row r="31" spans="1:11" x14ac:dyDescent="0.25">
      <c r="A31" s="14"/>
      <c r="B31" s="15" t="s">
        <v>70</v>
      </c>
      <c r="C31" s="16" t="s">
        <v>71</v>
      </c>
      <c r="D31" s="16" t="s">
        <v>69</v>
      </c>
      <c r="E31" s="17">
        <v>1</v>
      </c>
      <c r="F31" s="18">
        <v>1055552</v>
      </c>
      <c r="G31" s="19">
        <f t="shared" si="0"/>
        <v>6.757404685430274E-3</v>
      </c>
      <c r="H31" s="20" t="s">
        <v>16</v>
      </c>
      <c r="K31" s="21"/>
    </row>
    <row r="32" spans="1:11" x14ac:dyDescent="0.25">
      <c r="A32" s="14"/>
      <c r="B32" s="15" t="s">
        <v>72</v>
      </c>
      <c r="C32" s="16" t="s">
        <v>73</v>
      </c>
      <c r="D32" s="16" t="s">
        <v>69</v>
      </c>
      <c r="E32" s="17">
        <v>5</v>
      </c>
      <c r="F32" s="18">
        <v>5056185</v>
      </c>
      <c r="G32" s="19">
        <f t="shared" si="0"/>
        <v>3.2368550492445913E-2</v>
      </c>
      <c r="H32" s="20" t="s">
        <v>19</v>
      </c>
      <c r="K32" s="21"/>
    </row>
    <row r="33" spans="1:11" x14ac:dyDescent="0.25">
      <c r="A33" s="14"/>
      <c r="B33" s="15" t="s">
        <v>74</v>
      </c>
      <c r="C33" s="16" t="s">
        <v>75</v>
      </c>
      <c r="D33" s="16" t="s">
        <v>24</v>
      </c>
      <c r="E33" s="17">
        <v>100</v>
      </c>
      <c r="F33" s="18">
        <v>10119450</v>
      </c>
      <c r="G33" s="19">
        <f t="shared" si="0"/>
        <v>6.4782425540359345E-2</v>
      </c>
      <c r="H33" s="20" t="s">
        <v>16</v>
      </c>
      <c r="K33" s="21"/>
    </row>
    <row r="34" spans="1:11" x14ac:dyDescent="0.25">
      <c r="A34" s="14"/>
      <c r="B34" s="15" t="s">
        <v>76</v>
      </c>
      <c r="C34" s="16" t="s">
        <v>77</v>
      </c>
      <c r="D34" s="16" t="s">
        <v>50</v>
      </c>
      <c r="E34" s="17">
        <v>2</v>
      </c>
      <c r="F34" s="18">
        <v>2156802</v>
      </c>
      <c r="G34" s="19">
        <f t="shared" si="0"/>
        <v>1.3807357610373895E-2</v>
      </c>
      <c r="H34" s="20" t="s">
        <v>16</v>
      </c>
      <c r="K34" s="21"/>
    </row>
    <row r="35" spans="1:11" x14ac:dyDescent="0.25">
      <c r="A35" s="14"/>
      <c r="B35" s="15" t="s">
        <v>78</v>
      </c>
      <c r="C35" s="16" t="s">
        <v>79</v>
      </c>
      <c r="D35" s="16" t="s">
        <v>50</v>
      </c>
      <c r="E35" s="17">
        <v>5</v>
      </c>
      <c r="F35" s="18">
        <v>5403155</v>
      </c>
      <c r="G35" s="19">
        <f t="shared" si="0"/>
        <v>3.4589773799022706E-2</v>
      </c>
      <c r="H35" s="20" t="s">
        <v>16</v>
      </c>
      <c r="K35" s="21"/>
    </row>
    <row r="36" spans="1:11" x14ac:dyDescent="0.25">
      <c r="A36" s="14"/>
      <c r="B36" s="15" t="s">
        <v>80</v>
      </c>
      <c r="C36" s="16" t="s">
        <v>81</v>
      </c>
      <c r="D36" s="16" t="s">
        <v>50</v>
      </c>
      <c r="E36" s="17">
        <v>60</v>
      </c>
      <c r="F36" s="18">
        <v>6161442</v>
      </c>
      <c r="G36" s="19">
        <f t="shared" si="0"/>
        <v>3.9444155323287607E-2</v>
      </c>
      <c r="H36" s="20" t="s">
        <v>16</v>
      </c>
      <c r="K36" s="21"/>
    </row>
    <row r="37" spans="1:11" x14ac:dyDescent="0.25">
      <c r="A37" s="14"/>
      <c r="B37" s="15" t="s">
        <v>82</v>
      </c>
      <c r="C37" s="16" t="s">
        <v>83</v>
      </c>
      <c r="D37" s="16" t="s">
        <v>15</v>
      </c>
      <c r="E37" s="17">
        <v>5</v>
      </c>
      <c r="F37" s="18">
        <v>4951660</v>
      </c>
      <c r="G37" s="19">
        <f t="shared" si="0"/>
        <v>3.1699405130829812E-2</v>
      </c>
      <c r="H37" s="20" t="s">
        <v>16</v>
      </c>
      <c r="K37" s="21"/>
    </row>
    <row r="38" spans="1:11" x14ac:dyDescent="0.25">
      <c r="A38" s="14"/>
      <c r="B38" s="15" t="s">
        <v>84</v>
      </c>
      <c r="C38" s="16" t="s">
        <v>85</v>
      </c>
      <c r="D38" s="16" t="s">
        <v>50</v>
      </c>
      <c r="E38" s="17">
        <v>1</v>
      </c>
      <c r="F38" s="18">
        <v>1063567</v>
      </c>
      <c r="G38" s="19">
        <f t="shared" si="0"/>
        <v>6.8087148989997848E-3</v>
      </c>
      <c r="H38" s="20" t="s">
        <v>16</v>
      </c>
      <c r="K38" s="21"/>
    </row>
    <row r="39" spans="1:11" x14ac:dyDescent="0.25">
      <c r="A39" s="14"/>
      <c r="B39" s="15" t="s">
        <v>86</v>
      </c>
      <c r="C39" s="16" t="s">
        <v>87</v>
      </c>
      <c r="D39" s="16" t="s">
        <v>50</v>
      </c>
      <c r="E39" s="17">
        <v>1</v>
      </c>
      <c r="F39" s="18">
        <v>1001208</v>
      </c>
      <c r="G39" s="19">
        <f t="shared" si="0"/>
        <v>6.4095067133502414E-3</v>
      </c>
      <c r="H39" s="20" t="s">
        <v>16</v>
      </c>
      <c r="K39" s="21"/>
    </row>
    <row r="40" spans="1:11" x14ac:dyDescent="0.25">
      <c r="A40" s="14"/>
      <c r="B40" s="15" t="s">
        <v>88</v>
      </c>
      <c r="C40" s="16" t="s">
        <v>89</v>
      </c>
      <c r="D40" s="16" t="s">
        <v>50</v>
      </c>
      <c r="E40" s="17">
        <v>1</v>
      </c>
      <c r="F40" s="18">
        <v>1037293</v>
      </c>
      <c r="G40" s="19">
        <f t="shared" si="0"/>
        <v>6.6405147054470317E-3</v>
      </c>
      <c r="H40" s="20" t="s">
        <v>16</v>
      </c>
      <c r="K40" s="21"/>
    </row>
    <row r="41" spans="1:11" x14ac:dyDescent="0.25">
      <c r="A41" s="14"/>
      <c r="B41" s="15" t="s">
        <v>90</v>
      </c>
      <c r="C41" s="16" t="s">
        <v>91</v>
      </c>
      <c r="D41" s="16" t="s">
        <v>15</v>
      </c>
      <c r="E41" s="17">
        <v>2</v>
      </c>
      <c r="F41" s="18">
        <v>2000924</v>
      </c>
      <c r="G41" s="19">
        <f t="shared" si="0"/>
        <v>1.2809461980830775E-2</v>
      </c>
      <c r="H41" s="20" t="s">
        <v>16</v>
      </c>
      <c r="K41" s="21"/>
    </row>
    <row r="42" spans="1:11" x14ac:dyDescent="0.25">
      <c r="A42" s="14"/>
      <c r="B42" s="15" t="s">
        <v>92</v>
      </c>
      <c r="C42" s="16" t="s">
        <v>93</v>
      </c>
      <c r="D42" s="16" t="s">
        <v>94</v>
      </c>
      <c r="E42" s="17">
        <v>3</v>
      </c>
      <c r="F42" s="18">
        <v>619844.4</v>
      </c>
      <c r="G42" s="19">
        <f t="shared" si="0"/>
        <v>3.9681033741565709E-3</v>
      </c>
      <c r="H42" s="20" t="s">
        <v>16</v>
      </c>
      <c r="K42" s="21"/>
    </row>
    <row r="43" spans="1:11" x14ac:dyDescent="0.25">
      <c r="A43" s="14"/>
      <c r="B43" s="15" t="s">
        <v>95</v>
      </c>
      <c r="C43" s="16" t="s">
        <v>96</v>
      </c>
      <c r="D43" s="16" t="s">
        <v>94</v>
      </c>
      <c r="E43" s="17">
        <v>1</v>
      </c>
      <c r="F43" s="18">
        <v>1001319</v>
      </c>
      <c r="G43" s="19">
        <f t="shared" si="0"/>
        <v>6.4102173101944354E-3</v>
      </c>
      <c r="H43" s="20" t="s">
        <v>16</v>
      </c>
      <c r="K43" s="21"/>
    </row>
    <row r="44" spans="1:11" x14ac:dyDescent="0.25">
      <c r="A44" s="14"/>
      <c r="B44" s="15" t="s">
        <v>97</v>
      </c>
      <c r="C44" s="16" t="s">
        <v>98</v>
      </c>
      <c r="D44" s="16" t="s">
        <v>99</v>
      </c>
      <c r="E44" s="17">
        <v>1</v>
      </c>
      <c r="F44" s="18">
        <v>1013272</v>
      </c>
      <c r="G44" s="19">
        <f t="shared" si="0"/>
        <v>6.4867377072994076E-3</v>
      </c>
      <c r="H44" s="20" t="s">
        <v>16</v>
      </c>
      <c r="K44" s="21"/>
    </row>
    <row r="45" spans="1:11" x14ac:dyDescent="0.25">
      <c r="A45" s="14"/>
      <c r="B45" s="15" t="s">
        <v>100</v>
      </c>
      <c r="C45" s="16" t="s">
        <v>101</v>
      </c>
      <c r="D45" s="16" t="s">
        <v>102</v>
      </c>
      <c r="E45" s="17">
        <v>9</v>
      </c>
      <c r="F45" s="18">
        <v>904043.7</v>
      </c>
      <c r="G45" s="19">
        <f t="shared" si="0"/>
        <v>5.7874828849869267E-3</v>
      </c>
      <c r="H45" s="20" t="s">
        <v>19</v>
      </c>
      <c r="K45" s="21"/>
    </row>
    <row r="46" spans="1:11" x14ac:dyDescent="0.25">
      <c r="A46" s="14"/>
      <c r="B46" s="15" t="s">
        <v>103</v>
      </c>
      <c r="C46" s="16" t="s">
        <v>104</v>
      </c>
      <c r="D46" s="16" t="s">
        <v>102</v>
      </c>
      <c r="E46" s="17">
        <v>10</v>
      </c>
      <c r="F46" s="18">
        <v>2003516</v>
      </c>
      <c r="G46" s="19">
        <f t="shared" si="0"/>
        <v>1.2826055377408713E-2</v>
      </c>
      <c r="H46" s="20" t="s">
        <v>19</v>
      </c>
      <c r="K46" s="21"/>
    </row>
    <row r="47" spans="1:11" x14ac:dyDescent="0.25">
      <c r="A47" s="14"/>
      <c r="B47" s="15" t="s">
        <v>105</v>
      </c>
      <c r="C47" s="16" t="s">
        <v>106</v>
      </c>
      <c r="D47" s="16" t="s">
        <v>102</v>
      </c>
      <c r="E47" s="17">
        <v>60</v>
      </c>
      <c r="F47" s="18">
        <v>6157512</v>
      </c>
      <c r="G47" s="19">
        <f t="shared" si="0"/>
        <v>3.9418996353939112E-2</v>
      </c>
      <c r="H47" s="20" t="s">
        <v>53</v>
      </c>
      <c r="K47" s="21"/>
    </row>
    <row r="48" spans="1:11" x14ac:dyDescent="0.25">
      <c r="A48" s="14"/>
      <c r="B48" s="15" t="s">
        <v>107</v>
      </c>
      <c r="C48" s="16" t="s">
        <v>108</v>
      </c>
      <c r="D48" s="16" t="s">
        <v>109</v>
      </c>
      <c r="E48" s="17">
        <v>5</v>
      </c>
      <c r="F48" s="18">
        <v>5088140</v>
      </c>
      <c r="G48" s="19">
        <f t="shared" si="0"/>
        <v>3.2573119160519991E-2</v>
      </c>
      <c r="H48" s="20" t="s">
        <v>16</v>
      </c>
      <c r="K48" s="21"/>
    </row>
    <row r="49" spans="1:11" x14ac:dyDescent="0.25">
      <c r="A49" s="14"/>
      <c r="B49" s="15" t="s">
        <v>110</v>
      </c>
      <c r="C49" s="16" t="s">
        <v>111</v>
      </c>
      <c r="D49" s="16" t="s">
        <v>109</v>
      </c>
      <c r="E49" s="17">
        <v>4</v>
      </c>
      <c r="F49" s="18">
        <v>3889616</v>
      </c>
      <c r="G49" s="19">
        <f t="shared" si="0"/>
        <v>2.4900440132674242E-2</v>
      </c>
      <c r="H49" s="20" t="s">
        <v>16</v>
      </c>
      <c r="K49" s="21"/>
    </row>
    <row r="50" spans="1:11" x14ac:dyDescent="0.25">
      <c r="A50" s="14"/>
      <c r="B50" s="15" t="s">
        <v>112</v>
      </c>
      <c r="C50" s="16" t="s">
        <v>113</v>
      </c>
      <c r="D50" s="16" t="s">
        <v>109</v>
      </c>
      <c r="E50" s="17">
        <v>3</v>
      </c>
      <c r="F50" s="18">
        <v>2984181</v>
      </c>
      <c r="G50" s="19">
        <f t="shared" si="0"/>
        <v>1.9104050460396076E-2</v>
      </c>
      <c r="H50" s="20" t="s">
        <v>16</v>
      </c>
      <c r="K50" s="21"/>
    </row>
    <row r="51" spans="1:11" x14ac:dyDescent="0.25">
      <c r="A51" s="14"/>
      <c r="B51" s="15" t="s">
        <v>114</v>
      </c>
      <c r="C51" s="16" t="s">
        <v>115</v>
      </c>
      <c r="D51" s="16" t="s">
        <v>109</v>
      </c>
      <c r="E51" s="17">
        <v>1</v>
      </c>
      <c r="F51" s="18">
        <v>973976</v>
      </c>
      <c r="G51" s="19">
        <f t="shared" si="0"/>
        <v>6.235173620907958E-3</v>
      </c>
      <c r="H51" s="20" t="s">
        <v>16</v>
      </c>
      <c r="K51" s="21"/>
    </row>
    <row r="52" spans="1:11" x14ac:dyDescent="0.25">
      <c r="A52" s="14"/>
      <c r="B52" s="15" t="s">
        <v>116</v>
      </c>
      <c r="C52" s="16" t="s">
        <v>117</v>
      </c>
      <c r="D52" s="16" t="s">
        <v>109</v>
      </c>
      <c r="E52" s="17">
        <v>1</v>
      </c>
      <c r="F52" s="18">
        <v>981785</v>
      </c>
      <c r="G52" s="19">
        <f t="shared" si="0"/>
        <v>6.2851650691630179E-3</v>
      </c>
      <c r="H52" s="20" t="s">
        <v>16</v>
      </c>
      <c r="K52" s="21"/>
    </row>
    <row r="53" spans="1:11" hidden="1" x14ac:dyDescent="0.25">
      <c r="A53" s="14"/>
      <c r="B53" s="15"/>
      <c r="C53" s="16"/>
      <c r="D53" s="16"/>
      <c r="E53" s="17"/>
      <c r="F53" s="18"/>
      <c r="G53" s="19"/>
      <c r="H53" s="20"/>
      <c r="K53" s="21"/>
    </row>
    <row r="54" spans="1:11" hidden="1" x14ac:dyDescent="0.25">
      <c r="A54" s="14"/>
      <c r="B54" s="15"/>
      <c r="C54" s="16"/>
      <c r="D54" s="16"/>
      <c r="E54" s="17"/>
      <c r="F54" s="18"/>
      <c r="G54" s="19"/>
      <c r="H54" s="20"/>
      <c r="K54" s="21"/>
    </row>
    <row r="55" spans="1:11" hidden="1" x14ac:dyDescent="0.25">
      <c r="A55" s="14"/>
      <c r="B55" s="21"/>
      <c r="C55" s="16"/>
      <c r="D55" s="16"/>
      <c r="E55" s="17"/>
      <c r="F55" s="18"/>
      <c r="G55" s="19"/>
      <c r="H55" s="20"/>
      <c r="K55" s="21"/>
    </row>
    <row r="56" spans="1:11" hidden="1" x14ac:dyDescent="0.25">
      <c r="A56" s="14"/>
      <c r="B56" s="21"/>
      <c r="C56" s="16"/>
      <c r="D56" s="16"/>
      <c r="E56" s="17"/>
      <c r="F56" s="18"/>
      <c r="G56" s="19"/>
      <c r="H56" s="20"/>
      <c r="K56" s="21"/>
    </row>
    <row r="57" spans="1:11" hidden="1" x14ac:dyDescent="0.25">
      <c r="A57" s="14"/>
      <c r="B57" s="21"/>
      <c r="C57" s="16"/>
      <c r="D57" s="16"/>
      <c r="E57" s="17"/>
      <c r="F57" s="18"/>
      <c r="G57" s="19"/>
      <c r="H57" s="20"/>
      <c r="K57" s="21"/>
    </row>
    <row r="58" spans="1:11" hidden="1" x14ac:dyDescent="0.25">
      <c r="A58" s="14"/>
      <c r="B58" s="21"/>
      <c r="C58" s="16"/>
      <c r="D58" s="16"/>
      <c r="E58" s="17"/>
      <c r="F58" s="18"/>
      <c r="G58" s="19"/>
      <c r="H58" s="20"/>
      <c r="K58" s="21"/>
    </row>
    <row r="59" spans="1:11" hidden="1" x14ac:dyDescent="0.25">
      <c r="A59" s="14"/>
      <c r="B59" s="21"/>
      <c r="C59" s="16"/>
      <c r="D59" s="16"/>
      <c r="E59" s="17"/>
      <c r="F59" s="18"/>
      <c r="G59" s="19"/>
      <c r="H59" s="20"/>
      <c r="K59" s="21"/>
    </row>
    <row r="60" spans="1:11" hidden="1" x14ac:dyDescent="0.25">
      <c r="A60" s="14"/>
      <c r="B60" s="21"/>
      <c r="C60" s="16"/>
      <c r="D60" s="16"/>
      <c r="E60" s="17"/>
      <c r="F60" s="18"/>
      <c r="G60" s="19"/>
      <c r="H60" s="20"/>
      <c r="K60" s="21"/>
    </row>
    <row r="61" spans="1:11" hidden="1" outlineLevel="1" x14ac:dyDescent="0.25">
      <c r="A61" s="14"/>
      <c r="B61" s="21"/>
      <c r="C61" s="16"/>
      <c r="D61" s="16"/>
      <c r="E61" s="17"/>
      <c r="F61" s="18"/>
      <c r="G61" s="19"/>
      <c r="H61" s="20"/>
    </row>
    <row r="62" spans="1:11" collapsed="1" x14ac:dyDescent="0.25">
      <c r="B62" s="22"/>
      <c r="C62" s="22" t="s">
        <v>118</v>
      </c>
      <c r="D62" s="22"/>
      <c r="E62" s="23"/>
      <c r="F62" s="24">
        <f>SUM(F7:F61)</f>
        <v>142368749.60000002</v>
      </c>
      <c r="G62" s="25">
        <f>+F62/$F$74</f>
        <v>0.91141247006863668</v>
      </c>
      <c r="H62" s="26"/>
      <c r="I62" s="27"/>
    </row>
    <row r="63" spans="1:11" x14ac:dyDescent="0.25">
      <c r="F63" s="28"/>
    </row>
    <row r="64" spans="1:11" x14ac:dyDescent="0.25">
      <c r="B64" s="29"/>
      <c r="C64" s="29" t="s">
        <v>119</v>
      </c>
      <c r="D64" s="29"/>
      <c r="E64" s="29"/>
      <c r="F64" s="30" t="s">
        <v>10</v>
      </c>
      <c r="G64" s="31" t="s">
        <v>11</v>
      </c>
    </row>
    <row r="65" spans="1:7" x14ac:dyDescent="0.25">
      <c r="B65" s="32"/>
      <c r="C65" s="22" t="s">
        <v>120</v>
      </c>
      <c r="D65" s="16"/>
      <c r="E65" s="33"/>
      <c r="F65" s="34" t="s">
        <v>121</v>
      </c>
      <c r="G65" s="35">
        <v>0</v>
      </c>
    </row>
    <row r="66" spans="1:7" x14ac:dyDescent="0.25">
      <c r="A66" s="36" t="s">
        <v>122</v>
      </c>
      <c r="B66" s="32" t="s">
        <v>123</v>
      </c>
      <c r="C66" s="22" t="s">
        <v>124</v>
      </c>
      <c r="D66" s="22"/>
      <c r="E66" s="23"/>
      <c r="F66" s="18">
        <v>8672567.3499999996</v>
      </c>
      <c r="G66" s="35">
        <f>+F66/$F$74</f>
        <v>5.5519810720456801E-2</v>
      </c>
    </row>
    <row r="67" spans="1:7" x14ac:dyDescent="0.25">
      <c r="B67" s="32"/>
      <c r="C67" s="22" t="s">
        <v>125</v>
      </c>
      <c r="D67" s="16"/>
      <c r="E67" s="33"/>
      <c r="F67" s="34" t="s">
        <v>121</v>
      </c>
      <c r="G67" s="35">
        <v>0</v>
      </c>
    </row>
    <row r="68" spans="1:7" x14ac:dyDescent="0.25">
      <c r="B68" s="32"/>
      <c r="C68" s="22" t="s">
        <v>126</v>
      </c>
      <c r="D68" s="16"/>
      <c r="E68" s="33"/>
      <c r="F68" s="34" t="s">
        <v>121</v>
      </c>
      <c r="G68" s="35">
        <v>0</v>
      </c>
    </row>
    <row r="69" spans="1:7" x14ac:dyDescent="0.25">
      <c r="B69" s="32"/>
      <c r="C69" s="22" t="s">
        <v>127</v>
      </c>
      <c r="D69" s="16"/>
      <c r="E69" s="33"/>
      <c r="F69" s="34" t="s">
        <v>121</v>
      </c>
      <c r="G69" s="35">
        <v>0</v>
      </c>
    </row>
    <row r="70" spans="1:7" x14ac:dyDescent="0.25">
      <c r="A70" s="37" t="s">
        <v>128</v>
      </c>
      <c r="B70" s="16" t="s">
        <v>128</v>
      </c>
      <c r="C70" s="16" t="s">
        <v>129</v>
      </c>
      <c r="D70" s="16"/>
      <c r="E70" s="33"/>
      <c r="F70" s="18">
        <v>5165399.8499999996</v>
      </c>
      <c r="G70" s="35">
        <f>+F70/$F$74</f>
        <v>3.3067719210906552E-2</v>
      </c>
    </row>
    <row r="71" spans="1:7" x14ac:dyDescent="0.25">
      <c r="B71" s="32"/>
      <c r="C71" s="16"/>
      <c r="D71" s="16"/>
      <c r="E71" s="33"/>
      <c r="F71" s="34"/>
      <c r="G71" s="35"/>
    </row>
    <row r="72" spans="1:7" x14ac:dyDescent="0.25">
      <c r="B72" s="32"/>
      <c r="C72" s="16" t="s">
        <v>130</v>
      </c>
      <c r="D72" s="16"/>
      <c r="E72" s="33"/>
      <c r="F72" s="38">
        <f>SUM(F65:F71)</f>
        <v>13837967.199999999</v>
      </c>
      <c r="G72" s="35">
        <f>+F72/$F$74</f>
        <v>8.8587529931363346E-2</v>
      </c>
    </row>
    <row r="73" spans="1:7" x14ac:dyDescent="0.25">
      <c r="B73" s="32"/>
      <c r="C73" s="16"/>
      <c r="D73" s="16"/>
      <c r="E73" s="33"/>
      <c r="F73" s="38"/>
      <c r="G73" s="35"/>
    </row>
    <row r="74" spans="1:7" x14ac:dyDescent="0.25">
      <c r="B74" s="39"/>
      <c r="C74" s="40" t="s">
        <v>131</v>
      </c>
      <c r="D74" s="41"/>
      <c r="E74" s="42"/>
      <c r="F74" s="43">
        <f>+F72+F62</f>
        <v>156206716.80000001</v>
      </c>
      <c r="G74" s="44">
        <v>1</v>
      </c>
    </row>
    <row r="75" spans="1:7" x14ac:dyDescent="0.25">
      <c r="F75" s="45"/>
    </row>
    <row r="76" spans="1:7" x14ac:dyDescent="0.25">
      <c r="C76" s="22" t="s">
        <v>132</v>
      </c>
      <c r="D76" s="46">
        <v>9.2799999999999994</v>
      </c>
      <c r="F76" s="4">
        <v>0</v>
      </c>
    </row>
    <row r="77" spans="1:7" x14ac:dyDescent="0.25">
      <c r="C77" s="22" t="s">
        <v>133</v>
      </c>
      <c r="D77" s="46">
        <v>5.91</v>
      </c>
    </row>
    <row r="78" spans="1:7" x14ac:dyDescent="0.25">
      <c r="C78" s="22" t="s">
        <v>134</v>
      </c>
      <c r="D78" s="46">
        <v>7.44</v>
      </c>
    </row>
    <row r="79" spans="1:7" x14ac:dyDescent="0.25">
      <c r="C79" s="22" t="s">
        <v>135</v>
      </c>
      <c r="D79" s="47">
        <v>17.3719</v>
      </c>
    </row>
    <row r="80" spans="1:7" x14ac:dyDescent="0.25">
      <c r="C80" s="22" t="s">
        <v>136</v>
      </c>
      <c r="D80" s="47">
        <v>17.215199999999999</v>
      </c>
    </row>
    <row r="81" spans="1:7" x14ac:dyDescent="0.25">
      <c r="A81" s="36" t="s">
        <v>137</v>
      </c>
      <c r="C81" s="22" t="s">
        <v>138</v>
      </c>
      <c r="D81" s="48"/>
    </row>
    <row r="82" spans="1:7" x14ac:dyDescent="0.25">
      <c r="C82" s="22" t="s">
        <v>139</v>
      </c>
      <c r="D82" s="49">
        <v>0</v>
      </c>
    </row>
    <row r="83" spans="1:7" x14ac:dyDescent="0.25">
      <c r="C83" s="22" t="s">
        <v>140</v>
      </c>
      <c r="D83" s="49">
        <v>0</v>
      </c>
      <c r="F83" s="45"/>
      <c r="G83" s="50"/>
    </row>
    <row r="84" spans="1:7" x14ac:dyDescent="0.25">
      <c r="B84" s="51"/>
      <c r="C84" s="14"/>
    </row>
    <row r="85" spans="1:7" x14ac:dyDescent="0.25">
      <c r="F85" s="4"/>
    </row>
    <row r="86" spans="1:7" x14ac:dyDescent="0.25">
      <c r="C86" s="29" t="s">
        <v>141</v>
      </c>
      <c r="D86" s="29"/>
      <c r="E86" s="29"/>
      <c r="F86" s="29"/>
      <c r="G86" s="31"/>
    </row>
    <row r="87" spans="1:7" x14ac:dyDescent="0.25">
      <c r="C87" s="29" t="s">
        <v>142</v>
      </c>
      <c r="D87" s="29"/>
      <c r="E87" s="29"/>
      <c r="F87" s="29" t="s">
        <v>10</v>
      </c>
      <c r="G87" s="31" t="s">
        <v>11</v>
      </c>
    </row>
    <row r="88" spans="1:7" x14ac:dyDescent="0.25">
      <c r="A88" s="1" t="s">
        <v>143</v>
      </c>
      <c r="C88" s="22" t="s">
        <v>144</v>
      </c>
      <c r="D88" s="16"/>
      <c r="E88" s="33"/>
      <c r="F88" s="52">
        <f>SUMIF(Table1345676857810[[Industry ]],A88,Table1345676857810[Market Value])</f>
        <v>0</v>
      </c>
      <c r="G88" s="53">
        <f>+F88/$F$74</f>
        <v>0</v>
      </c>
    </row>
    <row r="89" spans="1:7" x14ac:dyDescent="0.25">
      <c r="A89" s="16" t="s">
        <v>145</v>
      </c>
      <c r="C89" s="16" t="s">
        <v>146</v>
      </c>
      <c r="D89" s="16"/>
      <c r="E89" s="33"/>
      <c r="F89" s="52">
        <f>SUMIF(Table1345676857810[[Industry ]],A89,Table1345676857810[Market Value])</f>
        <v>0</v>
      </c>
      <c r="G89" s="53">
        <f>+F89/$F$74</f>
        <v>0</v>
      </c>
    </row>
    <row r="90" spans="1:7" x14ac:dyDescent="0.25">
      <c r="C90" s="16" t="s">
        <v>147</v>
      </c>
      <c r="D90" s="16"/>
      <c r="E90" s="33"/>
      <c r="F90" s="52">
        <f t="shared" ref="F90:F99" si="1">SUMIF($E$102:$E$111,C90,$H$102:$H$111)</f>
        <v>142368749.60000002</v>
      </c>
      <c r="G90" s="54">
        <f>+F90/$F$74</f>
        <v>0.91141247006863668</v>
      </c>
    </row>
    <row r="91" spans="1:7" x14ac:dyDescent="0.25">
      <c r="C91" s="16" t="s">
        <v>148</v>
      </c>
      <c r="D91" s="16"/>
      <c r="E91" s="33"/>
      <c r="F91" s="52">
        <f t="shared" si="1"/>
        <v>0</v>
      </c>
      <c r="G91" s="53">
        <f t="shared" ref="G91:G99" si="2">+F91/$F$74</f>
        <v>0</v>
      </c>
    </row>
    <row r="92" spans="1:7" x14ac:dyDescent="0.25">
      <c r="C92" s="16" t="s">
        <v>149</v>
      </c>
      <c r="D92" s="16"/>
      <c r="E92" s="33"/>
      <c r="F92" s="52">
        <f t="shared" si="1"/>
        <v>0</v>
      </c>
      <c r="G92" s="53">
        <f t="shared" si="2"/>
        <v>0</v>
      </c>
    </row>
    <row r="93" spans="1:7" x14ac:dyDescent="0.25">
      <c r="C93" s="16" t="s">
        <v>150</v>
      </c>
      <c r="D93" s="16"/>
      <c r="E93" s="33"/>
      <c r="F93" s="52">
        <f t="shared" si="1"/>
        <v>0</v>
      </c>
      <c r="G93" s="53">
        <f t="shared" si="2"/>
        <v>0</v>
      </c>
    </row>
    <row r="94" spans="1:7" x14ac:dyDescent="0.25">
      <c r="C94" s="16" t="s">
        <v>151</v>
      </c>
      <c r="D94" s="16"/>
      <c r="E94" s="33"/>
      <c r="F94" s="52">
        <f t="shared" si="1"/>
        <v>0</v>
      </c>
      <c r="G94" s="53">
        <f t="shared" si="2"/>
        <v>0</v>
      </c>
    </row>
    <row r="95" spans="1:7" x14ac:dyDescent="0.25">
      <c r="C95" s="16" t="s">
        <v>152</v>
      </c>
      <c r="D95" s="16"/>
      <c r="E95" s="33"/>
      <c r="F95" s="52">
        <f t="shared" si="1"/>
        <v>0</v>
      </c>
      <c r="G95" s="53">
        <f t="shared" si="2"/>
        <v>0</v>
      </c>
    </row>
    <row r="96" spans="1:7" x14ac:dyDescent="0.25">
      <c r="C96" s="16" t="s">
        <v>153</v>
      </c>
      <c r="D96" s="16"/>
      <c r="E96" s="33"/>
      <c r="F96" s="52">
        <f t="shared" si="1"/>
        <v>0</v>
      </c>
      <c r="G96" s="53">
        <f t="shared" si="2"/>
        <v>0</v>
      </c>
    </row>
    <row r="97" spans="3:11" x14ac:dyDescent="0.25">
      <c r="C97" s="16" t="s">
        <v>154</v>
      </c>
      <c r="D97" s="16"/>
      <c r="E97" s="33"/>
      <c r="F97" s="52">
        <f t="shared" si="1"/>
        <v>0</v>
      </c>
      <c r="G97" s="53">
        <f t="shared" si="2"/>
        <v>0</v>
      </c>
    </row>
    <row r="98" spans="3:11" x14ac:dyDescent="0.25">
      <c r="C98" s="16" t="s">
        <v>155</v>
      </c>
      <c r="D98" s="16"/>
      <c r="E98" s="33"/>
      <c r="F98" s="52">
        <f t="shared" si="1"/>
        <v>0</v>
      </c>
      <c r="G98" s="53">
        <f t="shared" si="2"/>
        <v>0</v>
      </c>
    </row>
    <row r="99" spans="3:11" x14ac:dyDescent="0.25">
      <c r="C99" s="16" t="s">
        <v>156</v>
      </c>
      <c r="D99" s="16"/>
      <c r="E99" s="33"/>
      <c r="F99" s="52">
        <f t="shared" si="1"/>
        <v>0</v>
      </c>
      <c r="G99" s="53">
        <f t="shared" si="2"/>
        <v>0</v>
      </c>
    </row>
    <row r="100" spans="3:11" x14ac:dyDescent="0.25">
      <c r="C100" s="55" t="s">
        <v>157</v>
      </c>
      <c r="D100" s="16"/>
      <c r="E100" s="33"/>
      <c r="F100" s="56">
        <f>SUM(F88:F99)</f>
        <v>142368749.60000002</v>
      </c>
      <c r="G100" s="57">
        <f>SUM(G88:G99)</f>
        <v>0.91141247006863668</v>
      </c>
    </row>
    <row r="102" spans="3:11" hidden="1" x14ac:dyDescent="0.25">
      <c r="E102" s="16" t="s">
        <v>147</v>
      </c>
      <c r="F102" s="16" t="s">
        <v>19</v>
      </c>
      <c r="G102" s="58">
        <f>H102/$F$74</f>
        <v>0.12647603512014918</v>
      </c>
      <c r="H102" s="1">
        <f>SUMIF($H$7:$H$61,F102,$F$7:$F$61)</f>
        <v>19756406.199999999</v>
      </c>
    </row>
    <row r="103" spans="3:11" hidden="1" x14ac:dyDescent="0.25">
      <c r="E103" s="16" t="s">
        <v>147</v>
      </c>
      <c r="F103" s="16" t="s">
        <v>158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16</v>
      </c>
    </row>
    <row r="104" spans="3:11" hidden="1" x14ac:dyDescent="0.25">
      <c r="E104" s="16" t="s">
        <v>147</v>
      </c>
      <c r="F104" s="41" t="s">
        <v>16</v>
      </c>
      <c r="G104" s="58">
        <f>H104/$F$74</f>
        <v>0.71993190628279047</v>
      </c>
      <c r="H104" s="1">
        <f t="shared" si="4"/>
        <v>112458199.40000001</v>
      </c>
      <c r="K104" s="1" t="s">
        <v>159</v>
      </c>
    </row>
    <row r="105" spans="3:11" hidden="1" x14ac:dyDescent="0.25">
      <c r="E105" s="16" t="s">
        <v>147</v>
      </c>
      <c r="F105" s="1" t="s">
        <v>159</v>
      </c>
      <c r="G105" s="7">
        <f t="shared" si="3"/>
        <v>0</v>
      </c>
      <c r="H105" s="1">
        <f t="shared" si="4"/>
        <v>0</v>
      </c>
      <c r="K105" s="1" t="s">
        <v>159</v>
      </c>
    </row>
    <row r="106" spans="3:11" hidden="1" x14ac:dyDescent="0.25">
      <c r="E106" s="16" t="s">
        <v>149</v>
      </c>
      <c r="F106" s="16" t="s">
        <v>160</v>
      </c>
      <c r="G106" s="58">
        <f t="shared" si="3"/>
        <v>0</v>
      </c>
      <c r="H106" s="1">
        <f t="shared" si="4"/>
        <v>0</v>
      </c>
      <c r="K106" s="1" t="s">
        <v>19</v>
      </c>
    </row>
    <row r="107" spans="3:11" hidden="1" x14ac:dyDescent="0.25">
      <c r="E107" s="16" t="s">
        <v>149</v>
      </c>
      <c r="F107" s="59" t="s">
        <v>161</v>
      </c>
      <c r="G107" s="7">
        <f t="shared" si="3"/>
        <v>0</v>
      </c>
      <c r="H107" s="1">
        <f t="shared" si="4"/>
        <v>0</v>
      </c>
      <c r="K107" s="1" t="s">
        <v>160</v>
      </c>
    </row>
    <row r="108" spans="3:11" hidden="1" x14ac:dyDescent="0.25">
      <c r="E108" s="16" t="s">
        <v>150</v>
      </c>
      <c r="F108" s="16" t="s">
        <v>162</v>
      </c>
      <c r="G108" s="7">
        <f t="shared" si="3"/>
        <v>0</v>
      </c>
      <c r="H108" s="1">
        <f t="shared" si="4"/>
        <v>0</v>
      </c>
      <c r="K108" s="1" t="s">
        <v>53</v>
      </c>
    </row>
    <row r="109" spans="3:11" hidden="1" x14ac:dyDescent="0.25">
      <c r="E109" s="16" t="s">
        <v>147</v>
      </c>
      <c r="F109" s="16" t="s">
        <v>53</v>
      </c>
      <c r="G109" s="58">
        <f t="shared" si="3"/>
        <v>6.5004528665696906E-2</v>
      </c>
      <c r="H109" s="1">
        <f t="shared" si="4"/>
        <v>10154144</v>
      </c>
    </row>
    <row r="110" spans="3:11" hidden="1" x14ac:dyDescent="0.25">
      <c r="E110" s="16" t="s">
        <v>150</v>
      </c>
      <c r="F110" s="16" t="s">
        <v>163</v>
      </c>
      <c r="G110" s="7">
        <f t="shared" si="3"/>
        <v>0</v>
      </c>
      <c r="H110" s="1">
        <f t="shared" si="4"/>
        <v>0</v>
      </c>
    </row>
    <row r="111" spans="3:11" hidden="1" x14ac:dyDescent="0.25">
      <c r="E111" s="16" t="s">
        <v>147</v>
      </c>
      <c r="F111" s="16" t="s">
        <v>164</v>
      </c>
      <c r="G111" s="7">
        <f t="shared" si="3"/>
        <v>0</v>
      </c>
      <c r="H111" s="1">
        <f t="shared" si="4"/>
        <v>0</v>
      </c>
    </row>
    <row r="112" spans="3:11" hidden="1" x14ac:dyDescent="0.25">
      <c r="G112" s="58">
        <f>SUM(G102:G111)</f>
        <v>0.91141247006863657</v>
      </c>
      <c r="H112" s="1">
        <f>SUM(H102:H111)</f>
        <v>142368749.60000002</v>
      </c>
    </row>
    <row r="113" spans="8:8" hidden="1" x14ac:dyDescent="0.25">
      <c r="H113" s="45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2024-09-06T07:20:43Z</dcterms:created>
  <dcterms:modified xsi:type="dcterms:W3CDTF">2024-09-06T07:20:51Z</dcterms:modified>
</cp:coreProperties>
</file>