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F6E2ED94-A2A9-4B40-B759-F8419297F07E}" xr6:coauthVersionLast="47" xr6:coauthVersionMax="47" xr10:uidLastSave="{00000000-0000-0000-0000-000000000000}"/>
  <bookViews>
    <workbookView xWindow="-120" yWindow="-120" windowWidth="20730" windowHeight="11040" xr2:uid="{A978065C-09F3-47A6-9D56-0879086A1933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#REF!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F73" i="1"/>
  <c r="F72" i="1"/>
  <c r="G72" i="1" s="1"/>
  <c r="F71" i="1"/>
  <c r="G71" i="1" s="1"/>
  <c r="F70" i="1"/>
  <c r="G70" i="1" s="1"/>
  <c r="F68" i="1"/>
  <c r="F67" i="1"/>
  <c r="F69" i="1" s="1"/>
  <c r="F51" i="1"/>
  <c r="F53" i="1" s="1"/>
  <c r="F41" i="1"/>
  <c r="G78" i="1" l="1"/>
  <c r="G74" i="1"/>
  <c r="G30" i="1"/>
  <c r="G22" i="1"/>
  <c r="G14" i="1"/>
  <c r="G29" i="1"/>
  <c r="G21" i="1"/>
  <c r="G13" i="1"/>
  <c r="G41" i="1"/>
  <c r="G17" i="1"/>
  <c r="G51" i="1"/>
  <c r="G9" i="1"/>
  <c r="G77" i="1"/>
  <c r="G73" i="1"/>
  <c r="G28" i="1"/>
  <c r="G20" i="1"/>
  <c r="G12" i="1"/>
  <c r="G49" i="1"/>
  <c r="G27" i="1"/>
  <c r="G19" i="1"/>
  <c r="G11" i="1"/>
  <c r="G45" i="1"/>
  <c r="G26" i="1"/>
  <c r="G18" i="1"/>
  <c r="G10" i="1"/>
  <c r="G25" i="1"/>
  <c r="G40" i="1"/>
  <c r="G23" i="1"/>
  <c r="G15" i="1"/>
  <c r="G24" i="1"/>
  <c r="G16" i="1"/>
  <c r="G8" i="1"/>
  <c r="G7" i="1"/>
  <c r="G75" i="1"/>
  <c r="G69" i="1"/>
  <c r="G76" i="1"/>
  <c r="G68" i="1"/>
  <c r="G67" i="1"/>
</calcChain>
</file>

<file path=xl/sharedStrings.xml><?xml version="1.0" encoding="utf-8"?>
<sst xmlns="http://schemas.openxmlformats.org/spreadsheetml/2006/main" count="153" uniqueCount="110">
  <si>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</si>
  <si>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</si>
  <si>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</si>
  <si>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</si>
  <si>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</si>
  <si>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</si>
  <si>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</si>
  <si>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</si>
  <si>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</si>
  <si>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</si>
  <si>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</si>
  <si>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</si>
  <si>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</si>
  <si>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</si>
  <si>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IN1520220220</t>
  </si>
  <si>
    <t>7.60 GJ SDL 08.02.2035</t>
  </si>
  <si>
    <t>SDL</t>
  </si>
  <si>
    <t>IN0020210152</t>
  </si>
  <si>
    <t>06.67 GOI 15 DEC- 2035</t>
  </si>
  <si>
    <t>CGS</t>
  </si>
  <si>
    <t>IN0020240019</t>
  </si>
  <si>
    <t>7.10 GS 08.04.2034</t>
  </si>
  <si>
    <t>IN000335C025</t>
  </si>
  <si>
    <t>Gsec Strip 15-03-2035</t>
  </si>
  <si>
    <t>IN000929C041</t>
  </si>
  <si>
    <t>0% Strip GOI  19-09-2029</t>
  </si>
  <si>
    <t>IN0020150051</t>
  </si>
  <si>
    <t>7.73% GS  MD 19/12/2034</t>
  </si>
  <si>
    <t>IN000929C058</t>
  </si>
  <si>
    <t>Gsec Strip 12-09-2029</t>
  </si>
  <si>
    <t>IN0020190040</t>
  </si>
  <si>
    <t>7.69% GOI 17.06.2043</t>
  </si>
  <si>
    <t>IN0020230044</t>
  </si>
  <si>
    <t>7.25 GS 12.06.2063</t>
  </si>
  <si>
    <t>IN0020210194</t>
  </si>
  <si>
    <t>6.99% GOI 15-DEC-2051</t>
  </si>
  <si>
    <t>IN0020240050</t>
  </si>
  <si>
    <t>7.04 GS 03.06.2029</t>
  </si>
  <si>
    <t>IN0020200245</t>
  </si>
  <si>
    <t>6.22% GOI 2035 (16-Mar-2035)</t>
  </si>
  <si>
    <t>IN000330C059</t>
  </si>
  <si>
    <t>0% Strip GOI 12-03-2030</t>
  </si>
  <si>
    <t>IN0020220011</t>
  </si>
  <si>
    <t>7.10 GS 18.04.2029</t>
  </si>
  <si>
    <t>IN0020240126</t>
  </si>
  <si>
    <t>6.79 GS 07.10.2034</t>
  </si>
  <si>
    <t>IN0020240035</t>
  </si>
  <si>
    <t>7.34 GS 22.04.2064</t>
  </si>
  <si>
    <t>IN0020120062</t>
  </si>
  <si>
    <t>8.30% GOI 31-Dec-2042</t>
  </si>
  <si>
    <t>IN0020240118</t>
  </si>
  <si>
    <t>7.09 GS 05.08.2054</t>
  </si>
  <si>
    <t>IN001243P014</t>
  </si>
  <si>
    <t>Gsec Strip 23-12-2043</t>
  </si>
  <si>
    <t>IN2220200264</t>
  </si>
  <si>
    <t>6.63% MAHARASHTRA SDL 14-OCT-2030</t>
  </si>
  <si>
    <t>IN0020190024</t>
  </si>
  <si>
    <t>7.62% GS 2039 (15-09-2039)</t>
  </si>
  <si>
    <t>IN0020150077</t>
  </si>
  <si>
    <t>7.72% GOI 26.10.2055.</t>
  </si>
  <si>
    <t>IN0020230051</t>
  </si>
  <si>
    <t>7.30 GS 19.06.2053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</si>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</sst>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037E23F4-DA0C-4B59-AB84-7E8B78948311}"/>
    <cellStyle name="Comma 3" xfId="4" xr:uid="{259162D0-16CB-46F4-A03E-FF57374423C9}"/>
    <cellStyle name="Normal" xfId="0" builtinId="0"/>
    <cellStyle name="Normal 2" xfId="2" xr:uid="{F35EEB1E-F94C-4388-AAAC-02D39C9C6859}"/>
    <cellStyle name="Percent" xfId="1" builtinId="5"/>
    <cellStyle name="Percent 2" xfId="5" xr:uid="{C687C8E2-BF67-4D54-B794-B7C6D3C52D8B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C0EA10-2752-4130-A8A9-BBC4DC61147D}" name="Table1345676857891015" displayName="Table1345676857891015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8F559005-BD9B-4A18-966B-F38C7A75C1DA}" name="ISIN No." dataDxfId="6"/>
    <tableColumn id="2" xr3:uid="{B75BD059-CD13-4CF2-94E3-DC084B6F4FDB}" name="Name of the Instrument" dataDxfId="5"/>
    <tableColumn id="3" xr3:uid="{EE015396-7137-4B68-8D5F-3565073C7B09}" name="Industry " dataDxfId="4"/>
    <tableColumn id="4" xr3:uid="{885E2E9F-8836-4FBE-9050-5B0418B2937A}" name="Quantity" dataDxfId="3"/>
    <tableColumn id="5" xr3:uid="{936408E4-A109-4099-A9A2-44A86392D23A}" name="Market Value" dataDxfId="2"/>
    <tableColumn id="6" xr3:uid="{9877B41F-D6C9-45DB-8343-3ECDA8515D3A}" name="% of Portfolio" dataDxfId="1" dataCellStyle="Percent">
      <calculatedColumnFormula>+F7/$F$53</calculatedColumnFormula>
    </tableColumn>
    <tableColumn id="7" xr3:uid="{65A1882A-C805-4674-BE5F-C813813C581C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7D403-9CB6-49E0-8A4B-991E7DF4CAE2}">
  <sheetPr>
    <tabColor rgb="FF7030A0"/>
  </sheetPr>
  <dimension ref="A2:H89"/>
  <sheetViews>
    <sheetView showGridLines="0" tabSelected="1" zoomScaleNormal="100" zoomScaleSheetLayoutView="89" workbookViewId="0">
      <selection activeCell="D45" sqref="D45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500000</v>
      </c>
      <c r="F7" s="16">
        <v>51643950</v>
      </c>
      <c r="G7" s="17">
        <f t="shared" ref="G7:G30" si="0">+F7/$F$53</f>
        <v>0.14685187992692161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160000</v>
      </c>
      <c r="F8" s="16">
        <v>15816048</v>
      </c>
      <c r="G8" s="17">
        <f t="shared" si="0"/>
        <v>4.4973639348160406E-2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19</v>
      </c>
      <c r="E9" s="16">
        <v>450000</v>
      </c>
      <c r="F9" s="16">
        <v>45939015</v>
      </c>
      <c r="G9" s="17">
        <f t="shared" si="0"/>
        <v>0.13062964228609644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19</v>
      </c>
      <c r="E10" s="16">
        <v>13600</v>
      </c>
      <c r="F10" s="16">
        <v>688059.36</v>
      </c>
      <c r="G10" s="17">
        <f t="shared" si="0"/>
        <v>1.9565275413153818E-3</v>
      </c>
      <c r="H10" s="18"/>
    </row>
    <row r="11" spans="1:8" x14ac:dyDescent="0.25">
      <c r="A11" s="13"/>
      <c r="B11" s="14" t="s">
        <v>24</v>
      </c>
      <c r="C11" s="15" t="s">
        <v>25</v>
      </c>
      <c r="D11" s="15" t="s">
        <v>19</v>
      </c>
      <c r="E11" s="16">
        <v>12500</v>
      </c>
      <c r="F11" s="16">
        <v>914982.5</v>
      </c>
      <c r="G11" s="17">
        <f t="shared" si="0"/>
        <v>2.6017936316884076E-3</v>
      </c>
      <c r="H11" s="18"/>
    </row>
    <row r="12" spans="1:8" x14ac:dyDescent="0.25">
      <c r="A12" s="13"/>
      <c r="B12" s="14" t="s">
        <v>26</v>
      </c>
      <c r="C12" s="15" t="s">
        <v>27</v>
      </c>
      <c r="D12" s="15" t="s">
        <v>19</v>
      </c>
      <c r="E12" s="16">
        <v>49400</v>
      </c>
      <c r="F12" s="16">
        <v>5260418.28</v>
      </c>
      <c r="G12" s="17">
        <f t="shared" si="0"/>
        <v>1.4958234480901316E-2</v>
      </c>
      <c r="H12" s="18"/>
    </row>
    <row r="13" spans="1:8" x14ac:dyDescent="0.25">
      <c r="A13" s="13"/>
      <c r="B13" s="14" t="s">
        <v>28</v>
      </c>
      <c r="C13" s="15" t="s">
        <v>29</v>
      </c>
      <c r="D13" s="15" t="s">
        <v>19</v>
      </c>
      <c r="E13" s="16">
        <v>240000</v>
      </c>
      <c r="F13" s="16">
        <v>17590296</v>
      </c>
      <c r="G13" s="17">
        <f t="shared" si="0"/>
        <v>5.0018792831900138E-2</v>
      </c>
      <c r="H13" s="18"/>
    </row>
    <row r="14" spans="1:8" x14ac:dyDescent="0.25">
      <c r="A14" s="13"/>
      <c r="B14" s="14" t="s">
        <v>30</v>
      </c>
      <c r="C14" s="15" t="s">
        <v>31</v>
      </c>
      <c r="D14" s="15" t="s">
        <v>19</v>
      </c>
      <c r="E14" s="16">
        <v>10000</v>
      </c>
      <c r="F14" s="16">
        <v>1071376</v>
      </c>
      <c r="G14" s="17">
        <f t="shared" si="0"/>
        <v>3.0465055385690979E-3</v>
      </c>
      <c r="H14" s="18"/>
    </row>
    <row r="15" spans="1:8" x14ac:dyDescent="0.25">
      <c r="A15" s="13"/>
      <c r="B15" s="14" t="s">
        <v>32</v>
      </c>
      <c r="C15" s="15" t="s">
        <v>33</v>
      </c>
      <c r="D15" s="15" t="s">
        <v>19</v>
      </c>
      <c r="E15" s="16">
        <v>340000</v>
      </c>
      <c r="F15" s="16">
        <v>34961520</v>
      </c>
      <c r="G15" s="17">
        <f t="shared" si="0"/>
        <v>9.9414644640905048E-2</v>
      </c>
      <c r="H15" s="18"/>
    </row>
    <row r="16" spans="1:8" x14ac:dyDescent="0.25">
      <c r="A16" s="13"/>
      <c r="B16" s="14" t="s">
        <v>34</v>
      </c>
      <c r="C16" s="15" t="s">
        <v>35</v>
      </c>
      <c r="D16" s="15" t="s">
        <v>19</v>
      </c>
      <c r="E16" s="16">
        <v>80000</v>
      </c>
      <c r="F16" s="16">
        <v>7988048</v>
      </c>
      <c r="G16" s="17">
        <f t="shared" si="0"/>
        <v>2.2714371494560084E-2</v>
      </c>
      <c r="H16" s="18"/>
    </row>
    <row r="17" spans="1:8" x14ac:dyDescent="0.25">
      <c r="A17" s="13"/>
      <c r="B17" s="14" t="s">
        <v>36</v>
      </c>
      <c r="C17" s="15" t="s">
        <v>37</v>
      </c>
      <c r="D17" s="15" t="s">
        <v>19</v>
      </c>
      <c r="E17" s="16">
        <v>60000</v>
      </c>
      <c r="F17" s="16">
        <v>6071022</v>
      </c>
      <c r="G17" s="17">
        <f t="shared" si="0"/>
        <v>1.7263222386701627E-2</v>
      </c>
      <c r="H17" s="18"/>
    </row>
    <row r="18" spans="1:8" x14ac:dyDescent="0.25">
      <c r="A18" s="13"/>
      <c r="B18" s="14" t="s">
        <v>38</v>
      </c>
      <c r="C18" s="15" t="s">
        <v>39</v>
      </c>
      <c r="D18" s="15" t="s">
        <v>19</v>
      </c>
      <c r="E18" s="16">
        <v>74600</v>
      </c>
      <c r="F18" s="16">
        <v>7115288.3200000003</v>
      </c>
      <c r="G18" s="17">
        <f t="shared" si="0"/>
        <v>2.0232640338588893E-2</v>
      </c>
      <c r="H18" s="18"/>
    </row>
    <row r="19" spans="1:8" x14ac:dyDescent="0.25">
      <c r="A19" s="13"/>
      <c r="B19" s="14" t="s">
        <v>40</v>
      </c>
      <c r="C19" s="15" t="s">
        <v>41</v>
      </c>
      <c r="D19" s="15" t="s">
        <v>19</v>
      </c>
      <c r="E19" s="16">
        <v>48000</v>
      </c>
      <c r="F19" s="16">
        <v>3401568</v>
      </c>
      <c r="G19" s="17">
        <f t="shared" si="0"/>
        <v>9.6725106328865024E-3</v>
      </c>
      <c r="H19" s="18"/>
    </row>
    <row r="20" spans="1:8" x14ac:dyDescent="0.25">
      <c r="A20" s="13"/>
      <c r="B20" s="14" t="s">
        <v>42</v>
      </c>
      <c r="C20" s="15" t="s">
        <v>43</v>
      </c>
      <c r="D20" s="15" t="s">
        <v>19</v>
      </c>
      <c r="E20" s="16">
        <v>130000</v>
      </c>
      <c r="F20" s="16">
        <v>13175539</v>
      </c>
      <c r="G20" s="17">
        <f t="shared" si="0"/>
        <v>3.7465233995472316E-2</v>
      </c>
      <c r="H20" s="18"/>
    </row>
    <row r="21" spans="1:8" x14ac:dyDescent="0.25">
      <c r="A21" s="13"/>
      <c r="B21" s="14" t="s">
        <v>44</v>
      </c>
      <c r="C21" s="15" t="s">
        <v>45</v>
      </c>
      <c r="D21" s="15" t="s">
        <v>19</v>
      </c>
      <c r="E21" s="16">
        <v>50000</v>
      </c>
      <c r="F21" s="16">
        <v>5010180</v>
      </c>
      <c r="G21" s="17">
        <f t="shared" si="0"/>
        <v>1.4246670747924279E-2</v>
      </c>
      <c r="H21" s="18"/>
    </row>
    <row r="22" spans="1:8" x14ac:dyDescent="0.25">
      <c r="A22" s="13"/>
      <c r="B22" s="14" t="s">
        <v>46</v>
      </c>
      <c r="C22" s="15" t="s">
        <v>47</v>
      </c>
      <c r="D22" s="15" t="s">
        <v>19</v>
      </c>
      <c r="E22" s="16">
        <v>83000</v>
      </c>
      <c r="F22" s="16">
        <v>8623791.3000000007</v>
      </c>
      <c r="G22" s="17">
        <f t="shared" si="0"/>
        <v>2.4522135981125209E-2</v>
      </c>
      <c r="H22" s="18"/>
    </row>
    <row r="23" spans="1:8" x14ac:dyDescent="0.25">
      <c r="A23" s="13"/>
      <c r="B23" s="14" t="s">
        <v>48</v>
      </c>
      <c r="C23" s="15" t="s">
        <v>49</v>
      </c>
      <c r="D23" s="15" t="s">
        <v>19</v>
      </c>
      <c r="E23" s="16">
        <v>50000</v>
      </c>
      <c r="F23" s="16">
        <v>5695025</v>
      </c>
      <c r="G23" s="17">
        <f t="shared" si="0"/>
        <v>1.6194058112921586E-2</v>
      </c>
      <c r="H23" s="18"/>
    </row>
    <row r="24" spans="1:8" x14ac:dyDescent="0.25">
      <c r="A24" s="13"/>
      <c r="B24" s="14" t="s">
        <v>50</v>
      </c>
      <c r="C24" s="15" t="s">
        <v>51</v>
      </c>
      <c r="D24" s="15" t="s">
        <v>19</v>
      </c>
      <c r="E24" s="16">
        <v>500000</v>
      </c>
      <c r="F24" s="16">
        <v>50388000</v>
      </c>
      <c r="G24" s="17">
        <f t="shared" si="0"/>
        <v>0.14328052997026225</v>
      </c>
      <c r="H24" s="18"/>
    </row>
    <row r="25" spans="1:8" x14ac:dyDescent="0.25">
      <c r="A25" s="13"/>
      <c r="B25" s="14" t="s">
        <v>52</v>
      </c>
      <c r="C25" s="15" t="s">
        <v>53</v>
      </c>
      <c r="D25" s="15" t="s">
        <v>19</v>
      </c>
      <c r="E25" s="16">
        <v>400000</v>
      </c>
      <c r="F25" s="16">
        <v>10805880</v>
      </c>
      <c r="G25" s="17">
        <f t="shared" si="0"/>
        <v>3.0727002722772435E-2</v>
      </c>
      <c r="H25" s="18"/>
    </row>
    <row r="26" spans="1:8" x14ac:dyDescent="0.25">
      <c r="A26" s="13"/>
      <c r="B26" s="14" t="s">
        <v>54</v>
      </c>
      <c r="C26" s="15" t="s">
        <v>55</v>
      </c>
      <c r="D26" s="15" t="s">
        <v>16</v>
      </c>
      <c r="E26" s="16">
        <v>20000</v>
      </c>
      <c r="F26" s="16">
        <v>1957350</v>
      </c>
      <c r="G26" s="17">
        <f t="shared" si="0"/>
        <v>5.5658122040424867E-3</v>
      </c>
      <c r="H26" s="18"/>
    </row>
    <row r="27" spans="1:8" x14ac:dyDescent="0.25">
      <c r="A27" s="13"/>
      <c r="B27" s="14" t="s">
        <v>56</v>
      </c>
      <c r="C27" s="15" t="s">
        <v>57</v>
      </c>
      <c r="D27" s="15" t="s">
        <v>19</v>
      </c>
      <c r="E27" s="16">
        <v>10000</v>
      </c>
      <c r="F27" s="16">
        <v>1063458</v>
      </c>
      <c r="G27" s="17">
        <f t="shared" si="0"/>
        <v>3.0239903516931644E-3</v>
      </c>
      <c r="H27" s="18"/>
    </row>
    <row r="28" spans="1:8" x14ac:dyDescent="0.25">
      <c r="A28" s="13"/>
      <c r="B28" s="14" t="s">
        <v>58</v>
      </c>
      <c r="C28" s="15" t="s">
        <v>59</v>
      </c>
      <c r="D28" s="15" t="s">
        <v>19</v>
      </c>
      <c r="E28" s="16">
        <v>7000</v>
      </c>
      <c r="F28" s="16">
        <v>761952.8</v>
      </c>
      <c r="G28" s="17">
        <f t="shared" si="0"/>
        <v>2.1666468404446543E-3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19</v>
      </c>
      <c r="E29" s="16">
        <v>340000</v>
      </c>
      <c r="F29" s="16">
        <v>35181262</v>
      </c>
      <c r="G29" s="17">
        <f t="shared" si="0"/>
        <v>0.10003949083874432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16</v>
      </c>
      <c r="E30" s="16">
        <v>10000</v>
      </c>
      <c r="F30" s="16">
        <v>1140389</v>
      </c>
      <c r="G30" s="17">
        <f t="shared" si="0"/>
        <v>3.2427470884388624E-3</v>
      </c>
      <c r="H30" s="18"/>
    </row>
    <row r="31" spans="1:8" hidden="1" x14ac:dyDescent="0.25">
      <c r="A31" s="13"/>
      <c r="B31" s="14"/>
      <c r="C31" s="15"/>
      <c r="D31" s="15"/>
      <c r="E31" s="16"/>
      <c r="F31" s="16"/>
      <c r="G31" s="17"/>
      <c r="H31" s="18"/>
    </row>
    <row r="32" spans="1:8" hidden="1" x14ac:dyDescent="0.25">
      <c r="A32" s="13"/>
      <c r="B32" s="14"/>
      <c r="C32" s="15"/>
      <c r="D32" s="15"/>
      <c r="E32" s="16"/>
      <c r="F32" s="16"/>
      <c r="G32" s="17"/>
      <c r="H32" s="18"/>
    </row>
    <row r="33" spans="1:8" hidden="1" x14ac:dyDescent="0.25">
      <c r="A33" s="13"/>
      <c r="B33" s="14"/>
      <c r="C33" s="15"/>
      <c r="D33" s="15"/>
      <c r="E33" s="16"/>
      <c r="F33" s="16"/>
      <c r="G33" s="17"/>
      <c r="H33" s="18"/>
    </row>
    <row r="34" spans="1:8" hidden="1" x14ac:dyDescent="0.25">
      <c r="A34" s="13"/>
      <c r="B34" s="14"/>
      <c r="C34" s="15"/>
      <c r="D34" s="15"/>
      <c r="E34" s="16"/>
      <c r="F34" s="16"/>
      <c r="G34" s="17"/>
      <c r="H34" s="18"/>
    </row>
    <row r="35" spans="1:8" hidden="1" x14ac:dyDescent="0.25">
      <c r="A35" s="13"/>
      <c r="B35" s="14"/>
      <c r="C35" s="15"/>
      <c r="D35" s="15"/>
      <c r="E35" s="16"/>
      <c r="F35" s="16"/>
      <c r="G35" s="17"/>
      <c r="H35" s="18"/>
    </row>
    <row r="36" spans="1:8" hidden="1" x14ac:dyDescent="0.25">
      <c r="A36" s="13"/>
      <c r="B36" s="14"/>
      <c r="C36" s="15"/>
      <c r="D36" s="15"/>
      <c r="E36" s="16"/>
      <c r="F36" s="16"/>
      <c r="G36" s="17"/>
      <c r="H36" s="18"/>
    </row>
    <row r="37" spans="1:8" hidden="1" x14ac:dyDescent="0.25">
      <c r="A37" s="13"/>
      <c r="B37" s="14"/>
      <c r="C37" s="15"/>
      <c r="D37" s="15"/>
      <c r="E37" s="16"/>
      <c r="F37" s="16"/>
      <c r="G37" s="17"/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64</v>
      </c>
      <c r="D41" s="22"/>
      <c r="E41" s="26"/>
      <c r="F41" s="27">
        <f>SUM(F7:F40)</f>
        <v>332264418.56</v>
      </c>
      <c r="G41" s="28">
        <f>+F41/$F$53</f>
        <v>0.9448087239330365</v>
      </c>
      <c r="H41" s="29"/>
    </row>
    <row r="43" spans="1:8" x14ac:dyDescent="0.25">
      <c r="A43" s="30" t="s">
        <v>65</v>
      </c>
      <c r="B43" s="31"/>
      <c r="C43" s="31" t="s">
        <v>66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67</v>
      </c>
      <c r="D44" s="15"/>
      <c r="E44" s="34"/>
      <c r="F44" s="35" t="s">
        <v>68</v>
      </c>
      <c r="G44" s="28">
        <v>0</v>
      </c>
      <c r="H44" s="15"/>
    </row>
    <row r="45" spans="1:8" x14ac:dyDescent="0.25">
      <c r="B45" s="33" t="s">
        <v>69</v>
      </c>
      <c r="C45" s="22" t="s">
        <v>70</v>
      </c>
      <c r="D45" s="22"/>
      <c r="E45" s="26"/>
      <c r="F45" s="16">
        <v>15096246.26</v>
      </c>
      <c r="G45" s="28">
        <f>+F45/$F$53</f>
        <v>4.2926850930665825E-2</v>
      </c>
      <c r="H45" s="15"/>
    </row>
    <row r="46" spans="1:8" x14ac:dyDescent="0.25">
      <c r="B46" s="33"/>
      <c r="C46" s="22" t="s">
        <v>71</v>
      </c>
      <c r="D46" s="15"/>
      <c r="E46" s="34"/>
      <c r="F46" s="26" t="s">
        <v>68</v>
      </c>
      <c r="G46" s="28">
        <v>0</v>
      </c>
      <c r="H46" s="15"/>
    </row>
    <row r="47" spans="1:8" x14ac:dyDescent="0.25">
      <c r="A47" s="36" t="s">
        <v>72</v>
      </c>
      <c r="B47" s="33"/>
      <c r="C47" s="22" t="s">
        <v>73</v>
      </c>
      <c r="D47" s="15"/>
      <c r="E47" s="34"/>
      <c r="F47" s="26" t="s">
        <v>68</v>
      </c>
      <c r="G47" s="28">
        <v>0</v>
      </c>
      <c r="H47" s="15"/>
    </row>
    <row r="48" spans="1:8" x14ac:dyDescent="0.25">
      <c r="B48" s="33"/>
      <c r="C48" s="22" t="s">
        <v>74</v>
      </c>
      <c r="D48" s="15"/>
      <c r="E48" s="34"/>
      <c r="F48" s="26" t="s">
        <v>68</v>
      </c>
      <c r="G48" s="28">
        <v>0</v>
      </c>
      <c r="H48" s="15"/>
    </row>
    <row r="49" spans="1:8" x14ac:dyDescent="0.25">
      <c r="B49" s="15" t="s">
        <v>72</v>
      </c>
      <c r="C49" s="15" t="s">
        <v>75</v>
      </c>
      <c r="D49" s="15"/>
      <c r="E49" s="34"/>
      <c r="F49" s="16">
        <v>4313076.2699999996</v>
      </c>
      <c r="G49" s="28">
        <f>+F49/$F$53</f>
        <v>1.2264425136297569E-2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76</v>
      </c>
      <c r="D51" s="15"/>
      <c r="E51" s="34"/>
      <c r="F51" s="37">
        <f>SUM(F44:F50)</f>
        <v>19409322.530000001</v>
      </c>
      <c r="G51" s="28">
        <f>+F51/$F$53</f>
        <v>5.5191276066963398E-2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77</v>
      </c>
      <c r="D53" s="40"/>
      <c r="E53" s="41"/>
      <c r="F53" s="41">
        <f>+F51+F41</f>
        <v>351673741.09000003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78</v>
      </c>
      <c r="D55" s="44">
        <v>18.93</v>
      </c>
      <c r="F55" s="4">
        <v>0</v>
      </c>
    </row>
    <row r="56" spans="1:8" x14ac:dyDescent="0.25">
      <c r="C56" s="22" t="s">
        <v>79</v>
      </c>
      <c r="D56" s="44">
        <v>9.2200000000000006</v>
      </c>
    </row>
    <row r="57" spans="1:8" x14ac:dyDescent="0.25">
      <c r="C57" s="22" t="s">
        <v>80</v>
      </c>
      <c r="D57" s="44">
        <v>7.07</v>
      </c>
    </row>
    <row r="58" spans="1:8" x14ac:dyDescent="0.25">
      <c r="A58" s="30" t="s">
        <v>81</v>
      </c>
      <c r="C58" s="22" t="s">
        <v>82</v>
      </c>
      <c r="D58" s="45">
        <v>17.428799999999999</v>
      </c>
    </row>
    <row r="59" spans="1:8" x14ac:dyDescent="0.25">
      <c r="C59" s="22" t="s">
        <v>83</v>
      </c>
      <c r="D59" s="45">
        <v>17.305499999999999</v>
      </c>
    </row>
    <row r="60" spans="1:8" x14ac:dyDescent="0.25">
      <c r="C60" s="22" t="s">
        <v>84</v>
      </c>
      <c r="D60" s="46">
        <v>0</v>
      </c>
    </row>
    <row r="61" spans="1:8" x14ac:dyDescent="0.25">
      <c r="C61" s="22" t="s">
        <v>85</v>
      </c>
      <c r="D61" s="47">
        <v>0</v>
      </c>
    </row>
    <row r="62" spans="1:8" x14ac:dyDescent="0.25">
      <c r="C62" s="22" t="s">
        <v>86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19</v>
      </c>
      <c r="C65" s="31" t="s">
        <v>87</v>
      </c>
      <c r="D65" s="31"/>
      <c r="E65" s="31"/>
      <c r="F65" s="31"/>
      <c r="G65" s="32"/>
      <c r="H65" s="31"/>
    </row>
    <row r="66" spans="1:8" x14ac:dyDescent="0.25">
      <c r="A66" s="15" t="s">
        <v>16</v>
      </c>
      <c r="C66" s="31" t="s">
        <v>88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89</v>
      </c>
      <c r="D67" s="15"/>
      <c r="E67" s="34"/>
      <c r="F67" s="50">
        <f>SUMIF(Table1345676857891015[[Industry ]],A65,Table1345676857891015[Market Value])</f>
        <v>277522729.56</v>
      </c>
      <c r="G67" s="51">
        <f>+F67/$F$53</f>
        <v>0.78914828471363352</v>
      </c>
      <c r="H67" s="15"/>
    </row>
    <row r="68" spans="1:8" x14ac:dyDescent="0.25">
      <c r="C68" s="15" t="s">
        <v>90</v>
      </c>
      <c r="D68" s="15"/>
      <c r="E68" s="34"/>
      <c r="F68" s="50">
        <f>SUMIF(Table1345676857891015[[Industry ]],A66,Table1345676857891015[Market Value])</f>
        <v>54741689</v>
      </c>
      <c r="G68" s="51">
        <f>+F68/$F$53</f>
        <v>0.15566043921940295</v>
      </c>
      <c r="H68" s="15"/>
    </row>
    <row r="69" spans="1:8" x14ac:dyDescent="0.25">
      <c r="C69" s="52" t="s">
        <v>91</v>
      </c>
      <c r="D69" s="15"/>
      <c r="E69" s="34"/>
      <c r="F69" s="50">
        <f>SUM(F67:F68)</f>
        <v>332264418.56</v>
      </c>
      <c r="G69" s="51">
        <f>+F69/$F$53</f>
        <v>0.9448087239330365</v>
      </c>
      <c r="H69" s="15"/>
    </row>
    <row r="70" spans="1:8" hidden="1" x14ac:dyDescent="0.25">
      <c r="C70" s="15" t="s">
        <v>92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93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94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95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96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97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98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99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100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101</v>
      </c>
      <c r="F81" s="15" t="s">
        <v>102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101</v>
      </c>
      <c r="F82" s="15" t="s">
        <v>103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101</v>
      </c>
      <c r="F83" s="15" t="s">
        <v>104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93</v>
      </c>
      <c r="F84" s="15" t="s">
        <v>105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94</v>
      </c>
      <c r="F85" s="15" t="s">
        <v>106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101</v>
      </c>
      <c r="F86" s="15" t="s">
        <v>107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94</v>
      </c>
      <c r="F87" s="15" t="s">
        <v>108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101</v>
      </c>
      <c r="F88" s="15" t="s">
        <v>109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91</v>
      </c>
      <c r="H89" s="1" t="s">
        <v>91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2025-01-13T06:46:50Z</dcterms:created>
  <dcterms:modified xsi:type="dcterms:W3CDTF">2025-01-13T06:47:14Z</dcterms:modified>
</cp:coreProperties>
</file>