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0B62ED05-5153-46A0-889B-1B9A756258C4}" xr6:coauthVersionLast="47" xr6:coauthVersionMax="47" xr10:uidLastSave="{00000000-0000-0000-0000-000000000000}"/>
  <bookViews>
    <workbookView xWindow="-120" yWindow="-120" windowWidth="20730" windowHeight="11040" xr2:uid="{B3B582F1-D299-4426-BB21-8839CEEA7976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07" i="1"/>
  <c r="F97" i="1"/>
  <c r="F109" i="1" l="1"/>
  <c r="G107" i="1"/>
  <c r="G97" i="1" l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01" i="1"/>
  <c r="G105" i="1"/>
  <c r="G58" i="1"/>
  <c r="G61" i="1"/>
  <c r="G64" i="1"/>
  <c r="G67" i="1"/>
  <c r="G69" i="1"/>
  <c r="G72" i="1"/>
  <c r="G74" i="1"/>
  <c r="G77" i="1"/>
  <c r="G57" i="1"/>
  <c r="G60" i="1"/>
  <c r="G63" i="1"/>
  <c r="G66" i="1"/>
  <c r="G70" i="1"/>
  <c r="G75" i="1"/>
  <c r="G56" i="1"/>
  <c r="G59" i="1"/>
  <c r="G62" i="1"/>
  <c r="G65" i="1"/>
  <c r="G68" i="1"/>
  <c r="G71" i="1"/>
  <c r="G73" i="1"/>
  <c r="G76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4" i="1"/>
</calcChain>
</file>

<file path=xl/sharedStrings.xml><?xml version="1.0" encoding="utf-8"?>
<sst xmlns="http://schemas.openxmlformats.org/spreadsheetml/2006/main" count="336" uniqueCount="281">
  <si>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</si>
  <si>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</si>
  <si>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</si>
  <si>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</si>
  <si>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</si>
  <si>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</si>
  <si>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</si>
  <si>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</si>
  <si>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</si>
  <si>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</si>
  <si>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</si>
  <si>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</si>
  <si>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</si>
  <si>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</si>
  <si>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</si>
  <si>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</si>
  <si>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</si>
  <si>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</si>
  <si>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</si>
  <si>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</si>
  <si>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</si>
  <si>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</si>
  <si>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</si>
  <si>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</si>
  <si>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</si>
  <si>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</si>
  <si>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</si>
  <si>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</si>
  <si>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</si>
  <si>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</si>
  <si>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</si>
  <si>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</si>
  <si>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</si>
  <si>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</si>
  <si>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</si>
  <si>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</si>
  <si>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</si>
  <si>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</si>
  <si>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</si>
  <si>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</si>
  <si>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</si>
  <si>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</si>
  <si>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</si>
  <si>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</si>
  <si>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</si>
  <si>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</si>
  <si>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</si>
  <si>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</si>
  <si>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</si>
  <si>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</si>
  <si>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</si>
  <si>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</si>
  <si>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</si>
  <si>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</si>
  <si>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</si>
  <si>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</si>
  <si>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</si>
  <si>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</si>
  <si>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</si>
  <si>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</si>
  <si>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</si>
  <si>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</si>
  <si>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</si>
  <si>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</si>
  <si>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</si>
  <si>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</si>
  <si>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</si>
  <si>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</si>
  <si>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</si>
  <si>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</si>
  <si>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</si>
  <si>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</si>
  <si>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</si>
  <si>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</si>
  <si>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</si>
  <si>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</si>
  <si>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</si>
  <si>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</si>
  <si>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</si>
  <si>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</si>
  <si>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</si>
  <si>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</si>
  <si>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</si>
  <si>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</si>
  <si>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</si>
  <si>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</si>
  <si>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</si>
  <si>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</si>
  <si>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</si>
  <si>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</si>
  <si>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</si>
  <si>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</si>
  <si>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</si>
  <si>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</si>
  <si>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</si>
  <si>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</si>
  <si>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</si>
  <si>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</si>
  <si>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</si>
  <si>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</si>
  <si>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</si>
  <si>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</si>
  <si>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</si>
  <si>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</si>
  <si>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</si>
  <si>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</si>
  <si>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</si>
  <si>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INE192A01025</t>
  </si>
  <si>
    <t>Tata Consumer Products Limited</t>
  </si>
  <si>
    <t>Manufacture of engines and turbines, except aircraft, vehicle</t>
  </si>
  <si>
    <t>INE1TAE01010</t>
  </si>
  <si>
    <t>TML COMMERCIAL VEHICLES LIMITED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</si>
  <si>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</si>
  <si>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</si>
  <si>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</si>
  <si>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</si>
  <si>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</si>
  <si>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</si>
  <si>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</si>
  <si>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</si>
  <si>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</si>
  <si>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</si>
  <si>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</si>
  <si>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</si>
  <si>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</si>
  <si>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</si>
  <si>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</si>
  <si>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</si>
  <si>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</si>
  <si>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</si>
  <si>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</si>
  <si>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</si>
  <si>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</si>
  <si>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</si>
  <si>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</si>
  <si>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</si>
  <si>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</si>
  <si>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</si>
  <si>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</si>
  <si>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</si>
  <si>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</si>
  <si>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</si>
  <si>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</si>
  <si>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</si>
  <si>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</si>
  <si>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</si>
  <si>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</si>
  <si>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</si>
  <si>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</si>
  <si>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</si>
  <si>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</si>
  <si>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</si>
  <si>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</si>
  <si>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</si>
  <si>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INE2KCE01013</t>
  </si>
  <si>
    <t>KWALITY WALLS (INDIA)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</si>
  <si>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</si>
  <si>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</si>
  <si>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</si>
  <si>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</si>
  <si>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</si>
  <si>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</si>
  <si>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</si>
  <si>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</si>
  <si>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</si>
  <si>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</si>
  <si>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</si>
  <si>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</si>
  <si>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</si>
  <si>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</si>
  <si>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</si>
  <si>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</si>
  <si>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</si>
  <si>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</si>
  <si>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</si>
  <si>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</si>
  <si>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</si>
  <si>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</si>
  <si>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</si>
  <si>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</si>
  <si>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</si>
  <si>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</si>
  <si>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</si>
  <si>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</si>
  <si>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</si>
  <si>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</si>
  <si>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</si>
  <si>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</si>
  <si>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</si>
  <si>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</si>
  <si>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</si>
  <si>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</si>
  <si>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</si>
  <si>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</si>
  <si>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</si>
  <si>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</si>
  <si>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</si>
  <si>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</si>
  <si>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</si>
  <si>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</si>
  <si>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</si>
  <si>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</si>
  <si>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</si>
  <si>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</si>
  <si>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</si>
  <si>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</si>
  <si>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02A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</si>
  <si>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</si>
  <si>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</si>
  <si>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</si>
  <si>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</si>
  <si>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</si>
  <si>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</si>
  <si>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</si>
  <si>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</si>
  <si>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</si>
  <si>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</si>
  <si>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</si>
  <si>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NCA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</si>
  <si>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</si>
  <si>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</si>
  <si>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</si>
  <si>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</si>
  <si>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</si>
  <si>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</si>
  <si>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</si>
  <si>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</si>
  <si>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</si>
  <si>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</si>
  <si>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</si>
  <si>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</si>
  <si>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</si>
  <si>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Infrastructure</t>
  </si>
  <si>
    <t>INE935N01020</t>
  </si>
  <si>
    <t>Dixon Technologies (India) Limited</t>
  </si>
  <si>
    <t>Manufacture of other electronic components n.e.c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</si>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</sst>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1" applyFont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0" fontId="0" fillId="0" borderId="5" xfId="3" applyNumberFormat="1" applyFont="1" applyFill="1" applyBorder="1"/>
    <xf numFmtId="164" fontId="0" fillId="0" borderId="6" xfId="2" quotePrefix="1" applyFont="1" applyFill="1" applyBorder="1"/>
    <xf numFmtId="0" fontId="0" fillId="0" borderId="6" xfId="2" quotePrefix="1" applyNumberFormat="1" applyFont="1" applyFill="1" applyBorder="1"/>
    <xf numFmtId="0" fontId="8" fillId="0" borderId="7" xfId="0" applyFont="1" applyBorder="1"/>
    <xf numFmtId="0" fontId="5" fillId="0" borderId="6" xfId="1" applyFont="1" applyBorder="1"/>
    <xf numFmtId="0" fontId="8" fillId="0" borderId="8" xfId="0" applyFont="1" applyBorder="1"/>
    <xf numFmtId="43" fontId="0" fillId="0" borderId="5" xfId="3" applyNumberFormat="1" applyFont="1" applyFill="1" applyBorder="1"/>
    <xf numFmtId="10" fontId="1" fillId="0" borderId="5" xfId="3" applyNumberFormat="1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0" fontId="5" fillId="0" borderId="5" xfId="1" applyFont="1" applyBorder="1"/>
    <xf numFmtId="0" fontId="3" fillId="2" borderId="5" xfId="1" applyFont="1" applyFill="1" applyBorder="1"/>
    <xf numFmtId="9" fontId="3" fillId="2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2" fillId="0" borderId="5" xfId="1" applyNumberFormat="1" applyBorder="1"/>
    <xf numFmtId="164" fontId="0" fillId="3" borderId="5" xfId="2" applyFont="1" applyFill="1" applyBorder="1" applyAlignment="1">
      <alignment horizontal="right"/>
    </xf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9" fontId="0" fillId="0" borderId="0" xfId="3" applyFont="1"/>
    <xf numFmtId="10" fontId="0" fillId="3" borderId="0" xfId="4" applyNumberFormat="1" applyFont="1" applyFill="1" applyBorder="1"/>
    <xf numFmtId="0" fontId="2" fillId="0" borderId="0" xfId="1" applyAlignment="1">
      <alignment vertical="top"/>
    </xf>
    <xf numFmtId="164" fontId="10" fillId="0" borderId="0" xfId="2" applyFont="1" applyFill="1" applyBorder="1"/>
    <xf numFmtId="9" fontId="5" fillId="0" borderId="0" xfId="3" applyFont="1" applyFill="1" applyBorder="1"/>
    <xf numFmtId="0" fontId="3" fillId="0" borderId="0" xfId="1" applyFont="1"/>
    <xf numFmtId="9" fontId="3" fillId="0" borderId="0" xfId="3" applyFont="1" applyFill="1" applyBorder="1"/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  <xf numFmtId="0" fontId="2" fillId="0" borderId="3" xfId="1" applyBorder="1"/>
  </cellXfs>
  <cellStyles count="5">
    <cellStyle name="Comma 2 12" xfId="2" xr:uid="{C4F09952-4EBA-4EF0-92A8-3491DB8A2F2A}"/>
    <cellStyle name="Normal" xfId="0" builtinId="0"/>
    <cellStyle name="Normal 2 12" xfId="1" xr:uid="{813B7147-7E1D-430E-AA60-EFE1227AE3B4}"/>
    <cellStyle name="Percent 2 11" xfId="4" xr:uid="{2565D1A7-4729-443F-93C2-7F4936DCC7FE}"/>
    <cellStyle name="Percent 3" xfId="3" xr:uid="{318D78E6-7836-403E-A92A-DB976726689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584A85-865A-4722-8AA2-185617F7B1FF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DE26F5A4-FC45-4430-B694-2E8F731BE793}" name="ISIN No." dataDxfId="6"/>
    <tableColumn id="2" xr3:uid="{0647CF58-2EFE-4A0B-9BEC-03A0553EA363}" name="Name of the Instrument" dataDxfId="5"/>
    <tableColumn id="3" xr3:uid="{2D16AABA-14EC-423C-B778-D9E20E9475D0}" name="Industry " dataDxfId="4"/>
    <tableColumn id="4" xr3:uid="{98010A42-FD56-4319-ADE0-B10660BC6962}" name="Quantity" dataDxfId="3"/>
    <tableColumn id="5" xr3:uid="{1E9EFEDE-726F-4AC3-8714-1FBCDADB765E}" name="Market Value" dataDxfId="2"/>
    <tableColumn id="6" xr3:uid="{DAE0CA53-F3E6-47F2-AF46-0D4D11165D10}" name="% of Portfolio" dataDxfId="1">
      <calculatedColumnFormula>+F7/$F$109</calculatedColumnFormula>
    </tableColumn>
    <tableColumn id="7" xr3:uid="{676299A8-4BA2-47ED-9FFE-A53000D56B7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D932-000C-4E5C-8F3F-142EA992F91B}">
  <sheetPr>
    <tabColor rgb="FF7030A0"/>
  </sheetPr>
  <dimension ref="A2:H145"/>
  <sheetViews>
    <sheetView showGridLines="0" tabSelected="1" topLeftCell="C1" zoomScaleNormal="100" zoomScaleSheetLayoutView="89" workbookViewId="0">
      <selection activeCell="D16" sqref="D16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83" style="3" bestFit="1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5748</v>
      </c>
      <c r="F7" s="17">
        <v>9720155.4000000004</v>
      </c>
      <c r="G7" s="18">
        <f t="shared" ref="G7:G70" si="0">+F7/$F$109</f>
        <v>4.1337409750557706E-4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19</v>
      </c>
      <c r="E8" s="17">
        <v>866688</v>
      </c>
      <c r="F8" s="17">
        <v>1361046835.2</v>
      </c>
      <c r="G8" s="18">
        <f t="shared" si="0"/>
        <v>5.7881945710829059E-2</v>
      </c>
      <c r="H8" s="19"/>
    </row>
    <row r="9" spans="1:8" x14ac:dyDescent="0.25">
      <c r="A9" s="14"/>
      <c r="B9" s="15" t="s">
        <v>20</v>
      </c>
      <c r="C9" s="16" t="s">
        <v>21</v>
      </c>
      <c r="D9" s="16" t="s">
        <v>22</v>
      </c>
      <c r="E9" s="17">
        <v>64314</v>
      </c>
      <c r="F9" s="17">
        <v>197013076.19999999</v>
      </c>
      <c r="G9" s="18">
        <f t="shared" si="0"/>
        <v>8.3784774234136709E-3</v>
      </c>
      <c r="H9" s="19"/>
    </row>
    <row r="10" spans="1:8" x14ac:dyDescent="0.25">
      <c r="A10" s="14"/>
      <c r="B10" s="15" t="s">
        <v>23</v>
      </c>
      <c r="C10" s="16" t="s">
        <v>24</v>
      </c>
      <c r="D10" s="16" t="s">
        <v>25</v>
      </c>
      <c r="E10" s="17">
        <v>500799</v>
      </c>
      <c r="F10" s="17">
        <v>808990704.60000002</v>
      </c>
      <c r="G10" s="18">
        <f t="shared" si="0"/>
        <v>3.4404367897701092E-2</v>
      </c>
      <c r="H10" s="19"/>
    </row>
    <row r="11" spans="1:8" x14ac:dyDescent="0.25">
      <c r="A11" s="14"/>
      <c r="B11" s="15" t="s">
        <v>26</v>
      </c>
      <c r="C11" s="16" t="s">
        <v>27</v>
      </c>
      <c r="D11" s="16" t="s">
        <v>28</v>
      </c>
      <c r="E11" s="17">
        <v>204971</v>
      </c>
      <c r="F11" s="17">
        <v>836999078.5</v>
      </c>
      <c r="G11" s="18">
        <f t="shared" si="0"/>
        <v>3.5595494562559893E-2</v>
      </c>
      <c r="H11" s="19"/>
    </row>
    <row r="12" spans="1:8" x14ac:dyDescent="0.25">
      <c r="A12" s="14"/>
      <c r="B12" s="15" t="s">
        <v>29</v>
      </c>
      <c r="C12" s="16" t="s">
        <v>30</v>
      </c>
      <c r="D12" s="16" t="s">
        <v>31</v>
      </c>
      <c r="E12" s="17">
        <v>1162000</v>
      </c>
      <c r="F12" s="17">
        <v>343835800</v>
      </c>
      <c r="G12" s="18">
        <f t="shared" si="0"/>
        <v>1.4622483660611856E-2</v>
      </c>
      <c r="H12" s="19"/>
    </row>
    <row r="13" spans="1:8" x14ac:dyDescent="0.25">
      <c r="A13" s="14"/>
      <c r="B13" s="15" t="s">
        <v>32</v>
      </c>
      <c r="C13" s="16" t="s">
        <v>33</v>
      </c>
      <c r="D13" s="16" t="s">
        <v>19</v>
      </c>
      <c r="E13" s="17">
        <v>516650</v>
      </c>
      <c r="F13" s="17">
        <v>198393600</v>
      </c>
      <c r="G13" s="18">
        <f t="shared" si="0"/>
        <v>8.4371876761232083E-3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89117</v>
      </c>
      <c r="F14" s="17">
        <v>206386060.30000001</v>
      </c>
      <c r="G14" s="18">
        <f t="shared" si="0"/>
        <v>8.7770871867176234E-3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253440</v>
      </c>
      <c r="F15" s="17">
        <v>224725248</v>
      </c>
      <c r="G15" s="18">
        <f t="shared" si="0"/>
        <v>9.5570073477134927E-3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31</v>
      </c>
      <c r="E16" s="17">
        <v>1695126</v>
      </c>
      <c r="F16" s="17">
        <v>1680208891.2</v>
      </c>
      <c r="G16" s="18">
        <f t="shared" si="0"/>
        <v>7.1455116244401443E-2</v>
      </c>
      <c r="H16" s="19"/>
    </row>
    <row r="17" spans="1:8" x14ac:dyDescent="0.25">
      <c r="A17" s="14"/>
      <c r="B17" s="15" t="s">
        <v>42</v>
      </c>
      <c r="C17" s="16" t="s">
        <v>43</v>
      </c>
      <c r="D17" s="16" t="s">
        <v>44</v>
      </c>
      <c r="E17" s="17">
        <v>95305</v>
      </c>
      <c r="F17" s="17">
        <v>163896008.5</v>
      </c>
      <c r="G17" s="18">
        <f t="shared" si="0"/>
        <v>6.9700906837820605E-3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28000</v>
      </c>
      <c r="F18" s="17">
        <v>79212000</v>
      </c>
      <c r="G18" s="18">
        <f t="shared" si="0"/>
        <v>3.3686898680253376E-3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260000</v>
      </c>
      <c r="F19" s="17">
        <v>192101000</v>
      </c>
      <c r="G19" s="18">
        <f t="shared" si="0"/>
        <v>8.1695790074425012E-3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44</v>
      </c>
      <c r="E20" s="17">
        <v>98190</v>
      </c>
      <c r="F20" s="17">
        <v>148394547</v>
      </c>
      <c r="G20" s="18">
        <f t="shared" si="0"/>
        <v>6.3108519788555991E-3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31</v>
      </c>
      <c r="E21" s="17">
        <v>791450</v>
      </c>
      <c r="F21" s="17">
        <v>777362190</v>
      </c>
      <c r="G21" s="18">
        <f t="shared" si="0"/>
        <v>3.3059285628932324E-2</v>
      </c>
      <c r="H21" s="19"/>
    </row>
    <row r="22" spans="1:8" x14ac:dyDescent="0.25">
      <c r="A22" s="14"/>
      <c r="B22" s="15" t="s">
        <v>55</v>
      </c>
      <c r="C22" s="16" t="s">
        <v>56</v>
      </c>
      <c r="D22" s="16" t="s">
        <v>57</v>
      </c>
      <c r="E22" s="17">
        <v>33190</v>
      </c>
      <c r="F22" s="17">
        <v>242701875</v>
      </c>
      <c r="G22" s="18">
        <f t="shared" si="0"/>
        <v>1.0321508701500429E-2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60</v>
      </c>
      <c r="E23" s="17">
        <v>53250</v>
      </c>
      <c r="F23" s="17">
        <v>233698275</v>
      </c>
      <c r="G23" s="18">
        <f t="shared" si="0"/>
        <v>9.9386079276813991E-3</v>
      </c>
      <c r="H23" s="19"/>
    </row>
    <row r="24" spans="1:8" x14ac:dyDescent="0.25">
      <c r="A24" s="14"/>
      <c r="B24" s="15" t="s">
        <v>61</v>
      </c>
      <c r="C24" s="16" t="s">
        <v>62</v>
      </c>
      <c r="D24" s="16" t="s">
        <v>25</v>
      </c>
      <c r="E24" s="17">
        <v>480000</v>
      </c>
      <c r="F24" s="17">
        <v>126374400</v>
      </c>
      <c r="G24" s="18">
        <f t="shared" si="0"/>
        <v>5.3743897497573754E-3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323000</v>
      </c>
      <c r="F25" s="17">
        <v>179701050</v>
      </c>
      <c r="G25" s="18">
        <f t="shared" si="0"/>
        <v>7.6422398930530043E-3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68</v>
      </c>
      <c r="E26" s="17">
        <v>1512350</v>
      </c>
      <c r="F26" s="17">
        <v>272343988</v>
      </c>
      <c r="G26" s="18">
        <f t="shared" si="0"/>
        <v>1.1582114237656089E-2</v>
      </c>
      <c r="H26" s="19"/>
    </row>
    <row r="27" spans="1:8" x14ac:dyDescent="0.25">
      <c r="A27" s="14"/>
      <c r="B27" s="15" t="s">
        <v>69</v>
      </c>
      <c r="C27" s="16" t="s">
        <v>70</v>
      </c>
      <c r="D27" s="16" t="s">
        <v>44</v>
      </c>
      <c r="E27" s="17">
        <v>109825</v>
      </c>
      <c r="F27" s="17">
        <v>139631505</v>
      </c>
      <c r="G27" s="18">
        <f t="shared" si="0"/>
        <v>5.9381815400523811E-3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31</v>
      </c>
      <c r="E28" s="17">
        <v>1054816</v>
      </c>
      <c r="F28" s="17">
        <v>1416512406.4000001</v>
      </c>
      <c r="G28" s="18">
        <f t="shared" si="0"/>
        <v>6.0240758866988202E-2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75</v>
      </c>
      <c r="E29" s="17">
        <v>51500</v>
      </c>
      <c r="F29" s="17">
        <v>86035900</v>
      </c>
      <c r="G29" s="18">
        <f t="shared" si="0"/>
        <v>3.658893407772069E-3</v>
      </c>
      <c r="H29" s="19"/>
    </row>
    <row r="30" spans="1:8" x14ac:dyDescent="0.25">
      <c r="A30" s="14"/>
      <c r="B30" s="15" t="s">
        <v>76</v>
      </c>
      <c r="C30" s="16" t="s">
        <v>77</v>
      </c>
      <c r="D30" s="16" t="s">
        <v>78</v>
      </c>
      <c r="E30" s="17">
        <v>162098</v>
      </c>
      <c r="F30" s="17">
        <v>601253901.60000002</v>
      </c>
      <c r="G30" s="18">
        <f t="shared" si="0"/>
        <v>2.5569836974582427E-2</v>
      </c>
      <c r="H30" s="19"/>
    </row>
    <row r="31" spans="1:8" x14ac:dyDescent="0.25">
      <c r="A31" s="14"/>
      <c r="B31" s="15" t="s">
        <v>79</v>
      </c>
      <c r="C31" s="16" t="s">
        <v>80</v>
      </c>
      <c r="D31" s="16" t="s">
        <v>36</v>
      </c>
      <c r="E31" s="17">
        <v>65000</v>
      </c>
      <c r="F31" s="17">
        <v>79443000</v>
      </c>
      <c r="G31" s="18">
        <f t="shared" si="0"/>
        <v>3.3785137250105651E-3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83</v>
      </c>
      <c r="E32" s="17">
        <v>85850</v>
      </c>
      <c r="F32" s="17">
        <v>146133870</v>
      </c>
      <c r="G32" s="18">
        <f t="shared" si="0"/>
        <v>6.2147109938435066E-3</v>
      </c>
      <c r="H32" s="19"/>
    </row>
    <row r="33" spans="1:8" x14ac:dyDescent="0.25">
      <c r="A33" s="14"/>
      <c r="B33" s="15" t="s">
        <v>84</v>
      </c>
      <c r="C33" s="16" t="s">
        <v>85</v>
      </c>
      <c r="D33" s="16" t="s">
        <v>86</v>
      </c>
      <c r="E33" s="17">
        <v>275000</v>
      </c>
      <c r="F33" s="17">
        <v>132673750</v>
      </c>
      <c r="G33" s="18">
        <f t="shared" si="0"/>
        <v>5.6422854791941448E-3</v>
      </c>
      <c r="H33" s="19"/>
    </row>
    <row r="34" spans="1:8" x14ac:dyDescent="0.25">
      <c r="A34" s="14"/>
      <c r="B34" s="15" t="s">
        <v>87</v>
      </c>
      <c r="C34" s="16" t="s">
        <v>88</v>
      </c>
      <c r="D34" s="16" t="s">
        <v>89</v>
      </c>
      <c r="E34" s="17">
        <v>59810</v>
      </c>
      <c r="F34" s="17">
        <v>121707369</v>
      </c>
      <c r="G34" s="18">
        <f t="shared" si="0"/>
        <v>5.1759124982871411E-3</v>
      </c>
      <c r="H34" s="19"/>
    </row>
    <row r="35" spans="1:8" x14ac:dyDescent="0.25">
      <c r="A35" s="14"/>
      <c r="B35" s="15" t="s">
        <v>90</v>
      </c>
      <c r="C35" s="16" t="s">
        <v>91</v>
      </c>
      <c r="D35" s="16" t="s">
        <v>92</v>
      </c>
      <c r="E35" s="17">
        <v>864500</v>
      </c>
      <c r="F35" s="17">
        <v>148832320</v>
      </c>
      <c r="G35" s="18">
        <f t="shared" si="0"/>
        <v>6.3294693786131494E-3</v>
      </c>
      <c r="H35" s="19"/>
    </row>
    <row r="36" spans="1:8" x14ac:dyDescent="0.25">
      <c r="A36" s="14"/>
      <c r="B36" s="15" t="s">
        <v>93</v>
      </c>
      <c r="C36" s="16" t="s">
        <v>94</v>
      </c>
      <c r="D36" s="16" t="s">
        <v>83</v>
      </c>
      <c r="E36" s="17">
        <v>100000</v>
      </c>
      <c r="F36" s="17">
        <v>35540000</v>
      </c>
      <c r="G36" s="18">
        <f t="shared" si="0"/>
        <v>1.5114280400648954E-3</v>
      </c>
      <c r="H36" s="19"/>
    </row>
    <row r="37" spans="1:8" x14ac:dyDescent="0.25">
      <c r="A37" s="14"/>
      <c r="B37" s="15" t="s">
        <v>95</v>
      </c>
      <c r="C37" s="16" t="s">
        <v>96</v>
      </c>
      <c r="D37" s="16" t="s">
        <v>97</v>
      </c>
      <c r="E37" s="17">
        <v>1618220</v>
      </c>
      <c r="F37" s="17">
        <v>652142660</v>
      </c>
      <c r="G37" s="18">
        <f t="shared" si="0"/>
        <v>2.7734009635523565E-2</v>
      </c>
      <c r="H37" s="19"/>
    </row>
    <row r="38" spans="1:8" x14ac:dyDescent="0.25">
      <c r="A38" s="14"/>
      <c r="B38" s="15" t="s">
        <v>98</v>
      </c>
      <c r="C38" s="16" t="s">
        <v>99</v>
      </c>
      <c r="D38" s="16" t="s">
        <v>100</v>
      </c>
      <c r="E38" s="17">
        <v>3050</v>
      </c>
      <c r="F38" s="17">
        <v>1120417.5</v>
      </c>
      <c r="G38" s="18">
        <f t="shared" si="0"/>
        <v>4.7648576985914744E-5</v>
      </c>
      <c r="H38" s="19"/>
    </row>
    <row r="39" spans="1:8" x14ac:dyDescent="0.25">
      <c r="A39" s="14"/>
      <c r="B39" s="15" t="s">
        <v>101</v>
      </c>
      <c r="C39" s="16" t="s">
        <v>102</v>
      </c>
      <c r="D39" s="16" t="s">
        <v>57</v>
      </c>
      <c r="E39" s="17">
        <v>36000</v>
      </c>
      <c r="F39" s="17">
        <v>207756000</v>
      </c>
      <c r="G39" s="18">
        <f t="shared" si="0"/>
        <v>8.8353473239089035E-3</v>
      </c>
      <c r="H39" s="19"/>
    </row>
    <row r="40" spans="1:8" x14ac:dyDescent="0.25">
      <c r="A40" s="14"/>
      <c r="B40" s="15" t="s">
        <v>103</v>
      </c>
      <c r="C40" s="16" t="s">
        <v>104</v>
      </c>
      <c r="D40" s="16" t="s">
        <v>44</v>
      </c>
      <c r="E40" s="17">
        <v>22103</v>
      </c>
      <c r="F40" s="17">
        <v>54673980.799999997</v>
      </c>
      <c r="G40" s="18">
        <f t="shared" si="0"/>
        <v>2.3251487800531713E-3</v>
      </c>
      <c r="H40" s="19"/>
    </row>
    <row r="41" spans="1:8" outlineLevel="1" x14ac:dyDescent="0.25">
      <c r="A41" s="14"/>
      <c r="B41" s="15" t="s">
        <v>105</v>
      </c>
      <c r="C41" s="16" t="s">
        <v>106</v>
      </c>
      <c r="D41" s="16" t="s">
        <v>31</v>
      </c>
      <c r="E41" s="17">
        <v>830000</v>
      </c>
      <c r="F41" s="17">
        <v>221693000</v>
      </c>
      <c r="G41" s="18">
        <f t="shared" si="0"/>
        <v>9.4280533620176386E-3</v>
      </c>
      <c r="H41" s="20"/>
    </row>
    <row r="42" spans="1:8" outlineLevel="1" x14ac:dyDescent="0.25">
      <c r="A42" s="14"/>
      <c r="B42" s="15" t="s">
        <v>107</v>
      </c>
      <c r="C42" s="16" t="s">
        <v>108</v>
      </c>
      <c r="D42" s="16" t="s">
        <v>109</v>
      </c>
      <c r="E42" s="17">
        <v>24620</v>
      </c>
      <c r="F42" s="17">
        <v>29347040</v>
      </c>
      <c r="G42" s="18">
        <f t="shared" si="0"/>
        <v>1.2480568134188544E-3</v>
      </c>
      <c r="H42" s="20"/>
    </row>
    <row r="43" spans="1:8" outlineLevel="1" x14ac:dyDescent="0.25">
      <c r="A43" s="14"/>
      <c r="B43" s="15" t="s">
        <v>110</v>
      </c>
      <c r="C43" s="16" t="s">
        <v>111</v>
      </c>
      <c r="D43" s="16" t="s">
        <v>100</v>
      </c>
      <c r="E43" s="17">
        <v>98050</v>
      </c>
      <c r="F43" s="17">
        <v>40739775</v>
      </c>
      <c r="G43" s="18">
        <f t="shared" si="0"/>
        <v>1.7325615723391902E-3</v>
      </c>
      <c r="H43" s="20"/>
    </row>
    <row r="44" spans="1:8" outlineLevel="1" x14ac:dyDescent="0.25">
      <c r="A44" s="14"/>
      <c r="B44" s="15" t="s">
        <v>112</v>
      </c>
      <c r="C44" s="16" t="s">
        <v>113</v>
      </c>
      <c r="D44" s="16" t="s">
        <v>114</v>
      </c>
      <c r="E44" s="17">
        <v>42500</v>
      </c>
      <c r="F44" s="17">
        <v>133131250</v>
      </c>
      <c r="G44" s="18">
        <f t="shared" si="0"/>
        <v>5.6617418193272255E-3</v>
      </c>
      <c r="H44" s="20"/>
    </row>
    <row r="45" spans="1:8" outlineLevel="1" x14ac:dyDescent="0.25">
      <c r="A45" s="14"/>
      <c r="B45" s="15" t="s">
        <v>115</v>
      </c>
      <c r="C45" s="16" t="s">
        <v>116</v>
      </c>
      <c r="D45" s="16" t="s">
        <v>117</v>
      </c>
      <c r="E45" s="17">
        <v>491250</v>
      </c>
      <c r="F45" s="17">
        <v>240638812.5</v>
      </c>
      <c r="G45" s="18">
        <f t="shared" si="0"/>
        <v>1.0233771770974081E-2</v>
      </c>
      <c r="H45" s="20"/>
    </row>
    <row r="46" spans="1:8" outlineLevel="1" x14ac:dyDescent="0.25">
      <c r="A46" s="14"/>
      <c r="B46" s="15" t="s">
        <v>118</v>
      </c>
      <c r="C46" s="16" t="s">
        <v>119</v>
      </c>
      <c r="D46" s="16" t="s">
        <v>120</v>
      </c>
      <c r="E46" s="17">
        <v>443000</v>
      </c>
      <c r="F46" s="17">
        <v>106488340</v>
      </c>
      <c r="G46" s="18">
        <f t="shared" si="0"/>
        <v>4.5286849469883001E-3</v>
      </c>
      <c r="H46" s="20"/>
    </row>
    <row r="47" spans="1:8" outlineLevel="1" x14ac:dyDescent="0.25">
      <c r="A47" s="14"/>
      <c r="B47" s="15" t="s">
        <v>121</v>
      </c>
      <c r="C47" s="16" t="s">
        <v>122</v>
      </c>
      <c r="D47" s="16" t="s">
        <v>25</v>
      </c>
      <c r="E47" s="17">
        <v>36600</v>
      </c>
      <c r="F47" s="17">
        <v>221924100</v>
      </c>
      <c r="G47" s="18">
        <f t="shared" si="0"/>
        <v>9.4378814717548075E-3</v>
      </c>
      <c r="H47" s="20"/>
    </row>
    <row r="48" spans="1:8" outlineLevel="1" x14ac:dyDescent="0.25">
      <c r="A48" s="14"/>
      <c r="B48" s="15" t="s">
        <v>123</v>
      </c>
      <c r="C48" s="16" t="s">
        <v>124</v>
      </c>
      <c r="D48" s="16" t="s">
        <v>125</v>
      </c>
      <c r="E48" s="17">
        <v>25985</v>
      </c>
      <c r="F48" s="17">
        <v>156715535</v>
      </c>
      <c r="G48" s="18">
        <f t="shared" si="0"/>
        <v>6.6647229575906445E-3</v>
      </c>
      <c r="H48" s="20"/>
    </row>
    <row r="49" spans="1:8" outlineLevel="1" x14ac:dyDescent="0.25">
      <c r="A49" s="14"/>
      <c r="B49" s="15" t="s">
        <v>126</v>
      </c>
      <c r="C49" s="16" t="s">
        <v>127</v>
      </c>
      <c r="D49" s="16" t="s">
        <v>31</v>
      </c>
      <c r="E49" s="17">
        <v>158737</v>
      </c>
      <c r="F49" s="17">
        <v>349396010.69999999</v>
      </c>
      <c r="G49" s="18">
        <f t="shared" si="0"/>
        <v>1.4858945629116325E-2</v>
      </c>
      <c r="H49" s="20"/>
    </row>
    <row r="50" spans="1:8" outlineLevel="1" x14ac:dyDescent="0.25">
      <c r="A50" s="14"/>
      <c r="B50" s="15" t="s">
        <v>128</v>
      </c>
      <c r="C50" s="16" t="s">
        <v>129</v>
      </c>
      <c r="D50" s="16" t="s">
        <v>31</v>
      </c>
      <c r="E50" s="17">
        <v>370110</v>
      </c>
      <c r="F50" s="17">
        <v>469817634</v>
      </c>
      <c r="G50" s="18">
        <f t="shared" si="0"/>
        <v>1.9980178552181947E-2</v>
      </c>
      <c r="H50" s="20"/>
    </row>
    <row r="51" spans="1:8" outlineLevel="1" x14ac:dyDescent="0.25">
      <c r="A51" s="14"/>
      <c r="B51" s="15" t="s">
        <v>130</v>
      </c>
      <c r="C51" s="16" t="s">
        <v>131</v>
      </c>
      <c r="D51" s="16" t="s">
        <v>132</v>
      </c>
      <c r="E51" s="17">
        <v>43340</v>
      </c>
      <c r="F51" s="17">
        <v>55821920</v>
      </c>
      <c r="G51" s="18">
        <f t="shared" si="0"/>
        <v>2.3739677866702136E-3</v>
      </c>
      <c r="H51" s="20"/>
    </row>
    <row r="52" spans="1:8" outlineLevel="1" x14ac:dyDescent="0.25">
      <c r="A52" s="14"/>
      <c r="B52" s="15" t="s">
        <v>133</v>
      </c>
      <c r="C52" s="16" t="s">
        <v>134</v>
      </c>
      <c r="D52" s="16" t="s">
        <v>86</v>
      </c>
      <c r="E52" s="17">
        <v>203500</v>
      </c>
      <c r="F52" s="17">
        <v>77248600</v>
      </c>
      <c r="G52" s="18">
        <f t="shared" si="0"/>
        <v>3.2851913364028442E-3</v>
      </c>
      <c r="H52" s="20"/>
    </row>
    <row r="53" spans="1:8" outlineLevel="1" x14ac:dyDescent="0.25">
      <c r="A53" s="14"/>
      <c r="B53" s="15" t="s">
        <v>135</v>
      </c>
      <c r="C53" s="16" t="s">
        <v>136</v>
      </c>
      <c r="D53" s="16" t="s">
        <v>137</v>
      </c>
      <c r="E53" s="17">
        <v>8500</v>
      </c>
      <c r="F53" s="17">
        <v>21166700</v>
      </c>
      <c r="G53" s="18">
        <f t="shared" si="0"/>
        <v>9.001672452347108E-4</v>
      </c>
      <c r="H53" s="20"/>
    </row>
    <row r="54" spans="1:8" outlineLevel="1" x14ac:dyDescent="0.25">
      <c r="A54" s="14"/>
      <c r="B54" s="15" t="s">
        <v>138</v>
      </c>
      <c r="C54" s="16" t="s">
        <v>139</v>
      </c>
      <c r="D54" s="16" t="s">
        <v>140</v>
      </c>
      <c r="E54" s="17">
        <v>1160000</v>
      </c>
      <c r="F54" s="17">
        <v>333442000</v>
      </c>
      <c r="G54" s="18">
        <f t="shared" si="0"/>
        <v>1.4180461129299911E-2</v>
      </c>
      <c r="H54" s="20"/>
    </row>
    <row r="55" spans="1:8" outlineLevel="1" x14ac:dyDescent="0.25">
      <c r="A55" s="14"/>
      <c r="B55" s="15" t="s">
        <v>141</v>
      </c>
      <c r="C55" s="16" t="s">
        <v>142</v>
      </c>
      <c r="D55" s="16" t="s">
        <v>143</v>
      </c>
      <c r="E55" s="17">
        <v>859700</v>
      </c>
      <c r="F55" s="17">
        <v>343536120</v>
      </c>
      <c r="G55" s="18">
        <f t="shared" si="0"/>
        <v>1.4609739013593097E-2</v>
      </c>
      <c r="H55" s="20"/>
    </row>
    <row r="56" spans="1:8" outlineLevel="1" x14ac:dyDescent="0.25">
      <c r="A56" s="14"/>
      <c r="B56" s="15" t="s">
        <v>144</v>
      </c>
      <c r="C56" s="16" t="s">
        <v>145</v>
      </c>
      <c r="D56" s="16" t="s">
        <v>146</v>
      </c>
      <c r="E56" s="17">
        <v>332000</v>
      </c>
      <c r="F56" s="17">
        <v>228216800</v>
      </c>
      <c r="G56" s="18">
        <f t="shared" si="0"/>
        <v>9.7054943931874568E-3</v>
      </c>
      <c r="H56" s="20"/>
    </row>
    <row r="57" spans="1:8" outlineLevel="1" x14ac:dyDescent="0.25">
      <c r="A57" s="14"/>
      <c r="B57" s="15" t="s">
        <v>147</v>
      </c>
      <c r="C57" s="16" t="s">
        <v>148</v>
      </c>
      <c r="D57" s="16" t="s">
        <v>149</v>
      </c>
      <c r="E57" s="17">
        <v>69815</v>
      </c>
      <c r="F57" s="17">
        <v>282855472.5</v>
      </c>
      <c r="G57" s="18">
        <f t="shared" si="0"/>
        <v>1.2029141598826813E-2</v>
      </c>
      <c r="H57" s="20"/>
    </row>
    <row r="58" spans="1:8" outlineLevel="1" x14ac:dyDescent="0.25">
      <c r="A58" s="14"/>
      <c r="B58" s="15" t="s">
        <v>150</v>
      </c>
      <c r="C58" s="16" t="s">
        <v>151</v>
      </c>
      <c r="D58" s="16" t="s">
        <v>83</v>
      </c>
      <c r="E58" s="17">
        <v>395200</v>
      </c>
      <c r="F58" s="17">
        <v>389983360</v>
      </c>
      <c r="G58" s="18">
        <f t="shared" si="0"/>
        <v>1.6585024914539181E-2</v>
      </c>
      <c r="H58" s="20"/>
    </row>
    <row r="59" spans="1:8" outlineLevel="1" x14ac:dyDescent="0.25">
      <c r="A59" s="14"/>
      <c r="B59" s="15" t="s">
        <v>152</v>
      </c>
      <c r="C59" s="16" t="s">
        <v>153</v>
      </c>
      <c r="D59" s="16" t="s">
        <v>109</v>
      </c>
      <c r="E59" s="17">
        <v>50500</v>
      </c>
      <c r="F59" s="17">
        <v>223937200</v>
      </c>
      <c r="G59" s="18">
        <f t="shared" si="0"/>
        <v>9.5234936210923035E-3</v>
      </c>
      <c r="H59" s="20"/>
    </row>
    <row r="60" spans="1:8" outlineLevel="1" x14ac:dyDescent="0.25">
      <c r="A60" s="14"/>
      <c r="B60" s="15" t="s">
        <v>154</v>
      </c>
      <c r="C60" s="16" t="s">
        <v>155</v>
      </c>
      <c r="D60" s="16" t="s">
        <v>36</v>
      </c>
      <c r="E60" s="17">
        <v>89117</v>
      </c>
      <c r="F60" s="17">
        <v>11014861.199999999</v>
      </c>
      <c r="G60" s="18">
        <f t="shared" si="0"/>
        <v>4.6843472355382275E-4</v>
      </c>
      <c r="H60" s="20"/>
    </row>
    <row r="61" spans="1:8" outlineLevel="1" x14ac:dyDescent="0.25">
      <c r="A61" s="14"/>
      <c r="B61" s="15" t="s">
        <v>156</v>
      </c>
      <c r="C61" s="16" t="s">
        <v>157</v>
      </c>
      <c r="D61" s="16" t="s">
        <v>44</v>
      </c>
      <c r="E61" s="17">
        <v>92131</v>
      </c>
      <c r="F61" s="17">
        <v>194350344.5</v>
      </c>
      <c r="G61" s="18">
        <f t="shared" si="0"/>
        <v>8.2652380493408052E-3</v>
      </c>
      <c r="H61" s="20"/>
    </row>
    <row r="62" spans="1:8" outlineLevel="1" x14ac:dyDescent="0.25">
      <c r="A62" s="14"/>
      <c r="B62" s="15" t="s">
        <v>158</v>
      </c>
      <c r="C62" s="16" t="s">
        <v>159</v>
      </c>
      <c r="D62" s="16" t="s">
        <v>160</v>
      </c>
      <c r="E62" s="17">
        <v>7800</v>
      </c>
      <c r="F62" s="17">
        <v>95565600</v>
      </c>
      <c r="G62" s="18">
        <f t="shared" si="0"/>
        <v>4.0641679095561557E-3</v>
      </c>
      <c r="H62" s="20"/>
    </row>
    <row r="63" spans="1:8" outlineLevel="1" x14ac:dyDescent="0.25">
      <c r="A63" s="14"/>
      <c r="B63" s="15" t="s">
        <v>161</v>
      </c>
      <c r="C63" s="16" t="s">
        <v>162</v>
      </c>
      <c r="D63" s="16" t="s">
        <v>163</v>
      </c>
      <c r="E63" s="17">
        <v>36000</v>
      </c>
      <c r="F63" s="17">
        <v>100483200</v>
      </c>
      <c r="G63" s="18">
        <f t="shared" si="0"/>
        <v>4.2733012390390795E-3</v>
      </c>
      <c r="H63" s="20"/>
    </row>
    <row r="64" spans="1:8" outlineLevel="1" x14ac:dyDescent="0.25">
      <c r="A64" s="14"/>
      <c r="B64" s="15" t="s">
        <v>164</v>
      </c>
      <c r="C64" s="16" t="s">
        <v>165</v>
      </c>
      <c r="D64" s="16" t="s">
        <v>83</v>
      </c>
      <c r="E64" s="17">
        <v>375000</v>
      </c>
      <c r="F64" s="17">
        <v>35373750</v>
      </c>
      <c r="G64" s="18">
        <f t="shared" si="0"/>
        <v>1.5043578399618906E-3</v>
      </c>
      <c r="H64" s="20"/>
    </row>
    <row r="65" spans="1:8" outlineLevel="1" x14ac:dyDescent="0.25">
      <c r="A65" s="14"/>
      <c r="B65" s="15" t="s">
        <v>166</v>
      </c>
      <c r="C65" s="16" t="s">
        <v>167</v>
      </c>
      <c r="D65" s="16" t="s">
        <v>16</v>
      </c>
      <c r="E65" s="17">
        <v>384482</v>
      </c>
      <c r="F65" s="17">
        <v>809565299.20000005</v>
      </c>
      <c r="G65" s="18">
        <f t="shared" si="0"/>
        <v>3.4428803980709251E-2</v>
      </c>
      <c r="H65" s="20"/>
    </row>
    <row r="66" spans="1:8" outlineLevel="1" x14ac:dyDescent="0.25">
      <c r="A66" s="14"/>
      <c r="B66" s="15" t="s">
        <v>168</v>
      </c>
      <c r="C66" s="16" t="s">
        <v>169</v>
      </c>
      <c r="D66" s="16" t="s">
        <v>170</v>
      </c>
      <c r="E66" s="17">
        <v>141500</v>
      </c>
      <c r="F66" s="17">
        <v>181940700</v>
      </c>
      <c r="G66" s="18">
        <f t="shared" si="0"/>
        <v>7.7374866519143246E-3</v>
      </c>
      <c r="H66" s="20"/>
    </row>
    <row r="67" spans="1:8" outlineLevel="1" x14ac:dyDescent="0.25">
      <c r="A67" s="14"/>
      <c r="B67" s="15" t="s">
        <v>171</v>
      </c>
      <c r="C67" s="16" t="s">
        <v>172</v>
      </c>
      <c r="D67" s="16" t="s">
        <v>173</v>
      </c>
      <c r="E67" s="17">
        <v>16750</v>
      </c>
      <c r="F67" s="17">
        <v>117961875</v>
      </c>
      <c r="G67" s="18">
        <f t="shared" si="0"/>
        <v>5.0166259294774952E-3</v>
      </c>
      <c r="H67" s="20"/>
    </row>
    <row r="68" spans="1:8" outlineLevel="1" x14ac:dyDescent="0.25">
      <c r="A68" s="14"/>
      <c r="B68" s="15" t="s">
        <v>174</v>
      </c>
      <c r="C68" s="16" t="s">
        <v>175</v>
      </c>
      <c r="D68" s="16" t="s">
        <v>176</v>
      </c>
      <c r="E68" s="17">
        <v>95625</v>
      </c>
      <c r="F68" s="17">
        <v>306592875</v>
      </c>
      <c r="G68" s="18">
        <f t="shared" si="0"/>
        <v>1.3038634444544499E-2</v>
      </c>
      <c r="H68" s="20"/>
    </row>
    <row r="69" spans="1:8" outlineLevel="1" x14ac:dyDescent="0.25">
      <c r="A69" s="14"/>
      <c r="B69" s="15" t="s">
        <v>177</v>
      </c>
      <c r="C69" s="16" t="s">
        <v>178</v>
      </c>
      <c r="D69" s="16" t="s">
        <v>31</v>
      </c>
      <c r="E69" s="17">
        <v>2942500</v>
      </c>
      <c r="F69" s="17">
        <v>455822675</v>
      </c>
      <c r="G69" s="18">
        <f t="shared" si="0"/>
        <v>1.9385007661575346E-2</v>
      </c>
      <c r="H69" s="20"/>
    </row>
    <row r="70" spans="1:8" outlineLevel="1" x14ac:dyDescent="0.25">
      <c r="A70" s="14"/>
      <c r="B70" s="15" t="s">
        <v>179</v>
      </c>
      <c r="C70" s="16" t="s">
        <v>180</v>
      </c>
      <c r="D70" s="16" t="s">
        <v>65</v>
      </c>
      <c r="E70" s="17">
        <v>23450</v>
      </c>
      <c r="F70" s="17">
        <v>276334800</v>
      </c>
      <c r="G70" s="18">
        <f t="shared" si="0"/>
        <v>1.1751833572473969E-2</v>
      </c>
      <c r="H70" s="20"/>
    </row>
    <row r="71" spans="1:8" outlineLevel="1" x14ac:dyDescent="0.25">
      <c r="A71" s="14"/>
      <c r="B71" s="15" t="s">
        <v>181</v>
      </c>
      <c r="C71" s="16" t="s">
        <v>182</v>
      </c>
      <c r="D71" s="16" t="s">
        <v>57</v>
      </c>
      <c r="E71" s="17">
        <v>47850</v>
      </c>
      <c r="F71" s="17">
        <v>177992430</v>
      </c>
      <c r="G71" s="18">
        <f t="shared" ref="G71:G91" si="1">+F71/$F$109</f>
        <v>7.5695765228274642E-3</v>
      </c>
      <c r="H71" s="20"/>
    </row>
    <row r="72" spans="1:8" x14ac:dyDescent="0.25">
      <c r="A72" s="14"/>
      <c r="B72" s="15" t="s">
        <v>183</v>
      </c>
      <c r="C72" s="16" t="s">
        <v>184</v>
      </c>
      <c r="D72" s="16" t="s">
        <v>57</v>
      </c>
      <c r="E72" s="17">
        <v>121400</v>
      </c>
      <c r="F72" s="17">
        <v>1211802.6599999999</v>
      </c>
      <c r="G72" s="18">
        <f t="shared" si="1"/>
        <v>5.1534961152201087E-5</v>
      </c>
      <c r="H72" s="20"/>
    </row>
    <row r="73" spans="1:8" x14ac:dyDescent="0.25">
      <c r="A73" s="14"/>
      <c r="B73" s="15" t="s">
        <v>185</v>
      </c>
      <c r="C73" s="16" t="s">
        <v>186</v>
      </c>
      <c r="D73" s="16" t="s">
        <v>31</v>
      </c>
      <c r="E73" s="17">
        <v>274500</v>
      </c>
      <c r="F73" s="17">
        <v>229825125</v>
      </c>
      <c r="G73" s="18">
        <f t="shared" si="1"/>
        <v>9.7738924658531123E-3</v>
      </c>
      <c r="H73" s="20"/>
    </row>
    <row r="74" spans="1:8" x14ac:dyDescent="0.25">
      <c r="A74" s="14"/>
      <c r="B74" s="15" t="s">
        <v>187</v>
      </c>
      <c r="C74" s="16" t="s">
        <v>188</v>
      </c>
      <c r="D74" s="16" t="s">
        <v>189</v>
      </c>
      <c r="E74" s="17">
        <v>21261</v>
      </c>
      <c r="F74" s="17">
        <v>354994917</v>
      </c>
      <c r="G74" s="18">
        <f t="shared" si="1"/>
        <v>1.5097053225501131E-2</v>
      </c>
      <c r="H74" s="20"/>
    </row>
    <row r="75" spans="1:8" x14ac:dyDescent="0.25">
      <c r="A75" s="14"/>
      <c r="B75" s="15" t="s">
        <v>190</v>
      </c>
      <c r="C75" s="16" t="s">
        <v>191</v>
      </c>
      <c r="D75" s="16" t="s">
        <v>25</v>
      </c>
      <c r="E75" s="17">
        <v>136500</v>
      </c>
      <c r="F75" s="17">
        <v>226999500</v>
      </c>
      <c r="G75" s="18">
        <f t="shared" si="1"/>
        <v>9.6537256438016666E-3</v>
      </c>
      <c r="H75" s="20"/>
    </row>
    <row r="76" spans="1:8" x14ac:dyDescent="0.25">
      <c r="A76" s="14"/>
      <c r="B76" s="15" t="s">
        <v>192</v>
      </c>
      <c r="C76" s="16" t="s">
        <v>193</v>
      </c>
      <c r="D76" s="16" t="s">
        <v>194</v>
      </c>
      <c r="E76" s="17">
        <v>42000</v>
      </c>
      <c r="F76" s="17">
        <v>92253000</v>
      </c>
      <c r="G76" s="18">
        <f t="shared" si="1"/>
        <v>3.923291248736826E-3</v>
      </c>
      <c r="H76" s="20"/>
    </row>
    <row r="77" spans="1:8" x14ac:dyDescent="0.25">
      <c r="A77" s="14"/>
      <c r="B77" s="15" t="s">
        <v>195</v>
      </c>
      <c r="C77" s="16" t="s">
        <v>196</v>
      </c>
      <c r="D77" s="16" t="s">
        <v>197</v>
      </c>
      <c r="E77" s="17">
        <v>28894</v>
      </c>
      <c r="F77" s="17">
        <v>88849050</v>
      </c>
      <c r="G77" s="18">
        <f t="shared" si="1"/>
        <v>3.7785296990187926E-3</v>
      </c>
      <c r="H77" s="20"/>
    </row>
    <row r="78" spans="1:8" x14ac:dyDescent="0.25">
      <c r="B78" s="15" t="s">
        <v>198</v>
      </c>
      <c r="C78" s="16" t="s">
        <v>199</v>
      </c>
      <c r="D78" s="16" t="s">
        <v>176</v>
      </c>
      <c r="E78" s="17">
        <v>175900</v>
      </c>
      <c r="F78" s="17">
        <v>279839310</v>
      </c>
      <c r="G78" s="18">
        <f t="shared" si="1"/>
        <v>1.1900871689544533E-2</v>
      </c>
      <c r="H78" s="20"/>
    </row>
    <row r="79" spans="1:8" x14ac:dyDescent="0.25">
      <c r="B79" s="15" t="s">
        <v>200</v>
      </c>
      <c r="C79" s="16" t="s">
        <v>201</v>
      </c>
      <c r="D79" s="16" t="s">
        <v>44</v>
      </c>
      <c r="E79" s="17">
        <v>22750</v>
      </c>
      <c r="F79" s="17">
        <v>87587500</v>
      </c>
      <c r="G79" s="18">
        <f t="shared" si="1"/>
        <v>3.7248791068988187E-3</v>
      </c>
      <c r="H79" s="20"/>
    </row>
    <row r="80" spans="1:8" x14ac:dyDescent="0.25">
      <c r="B80" s="15" t="s">
        <v>202</v>
      </c>
      <c r="C80" s="16" t="s">
        <v>203</v>
      </c>
      <c r="D80" s="16" t="s">
        <v>83</v>
      </c>
      <c r="E80" s="17">
        <v>507000</v>
      </c>
      <c r="F80" s="17">
        <v>505073400</v>
      </c>
      <c r="G80" s="18">
        <f t="shared" si="1"/>
        <v>2.1479518825292993E-2</v>
      </c>
      <c r="H80" s="20"/>
    </row>
    <row r="81" spans="1:8" x14ac:dyDescent="0.25">
      <c r="B81" s="15" t="s">
        <v>204</v>
      </c>
      <c r="C81" s="16" t="s">
        <v>205</v>
      </c>
      <c r="D81" s="16" t="s">
        <v>86</v>
      </c>
      <c r="E81" s="17">
        <v>889550</v>
      </c>
      <c r="F81" s="17">
        <v>293151202.5</v>
      </c>
      <c r="G81" s="18">
        <f t="shared" si="1"/>
        <v>1.2466993456309574E-2</v>
      </c>
      <c r="H81" s="20"/>
    </row>
    <row r="82" spans="1:8" x14ac:dyDescent="0.25">
      <c r="A82" s="21" t="s">
        <v>206</v>
      </c>
      <c r="B82" s="15" t="s">
        <v>207</v>
      </c>
      <c r="C82" s="16" t="s">
        <v>208</v>
      </c>
      <c r="D82" s="16" t="s">
        <v>209</v>
      </c>
      <c r="E82" s="17">
        <v>649260</v>
      </c>
      <c r="F82" s="17">
        <v>171794196</v>
      </c>
      <c r="G82" s="18">
        <f t="shared" si="1"/>
        <v>7.3059810060440208E-3</v>
      </c>
      <c r="H82" s="20"/>
    </row>
    <row r="83" spans="1:8" x14ac:dyDescent="0.25">
      <c r="B83" s="15" t="s">
        <v>210</v>
      </c>
      <c r="C83" s="16" t="s">
        <v>211</v>
      </c>
      <c r="D83" s="16" t="s">
        <v>212</v>
      </c>
      <c r="E83" s="17">
        <v>1155500</v>
      </c>
      <c r="F83" s="17">
        <v>321286775</v>
      </c>
      <c r="G83" s="18">
        <f t="shared" si="1"/>
        <v>1.3663529562099635E-2</v>
      </c>
      <c r="H83" s="20"/>
    </row>
    <row r="84" spans="1:8" x14ac:dyDescent="0.25">
      <c r="B84" s="15" t="s">
        <v>213</v>
      </c>
      <c r="C84" s="16" t="s">
        <v>214</v>
      </c>
      <c r="D84" s="16" t="s">
        <v>89</v>
      </c>
      <c r="E84" s="17">
        <v>238175</v>
      </c>
      <c r="F84" s="17">
        <v>178595523.75</v>
      </c>
      <c r="G84" s="18">
        <f t="shared" si="1"/>
        <v>7.5952246039906017E-3</v>
      </c>
      <c r="H84" s="20"/>
    </row>
    <row r="85" spans="1:8" x14ac:dyDescent="0.25">
      <c r="B85" s="15" t="s">
        <v>215</v>
      </c>
      <c r="C85" s="16" t="s">
        <v>216</v>
      </c>
      <c r="D85" s="16" t="s">
        <v>217</v>
      </c>
      <c r="E85" s="17">
        <v>37014</v>
      </c>
      <c r="F85" s="17">
        <v>158382906</v>
      </c>
      <c r="G85" s="18">
        <f t="shared" si="1"/>
        <v>6.7356321101677699E-3</v>
      </c>
      <c r="H85" s="20"/>
    </row>
    <row r="86" spans="1:8" x14ac:dyDescent="0.25">
      <c r="A86" s="22" t="s">
        <v>218</v>
      </c>
      <c r="B86" s="15" t="s">
        <v>219</v>
      </c>
      <c r="C86" s="16" t="s">
        <v>220</v>
      </c>
      <c r="D86" s="16" t="s">
        <v>221</v>
      </c>
      <c r="E86" s="17">
        <v>32850</v>
      </c>
      <c r="F86" s="17">
        <v>47425545</v>
      </c>
      <c r="G86" s="18">
        <f t="shared" si="1"/>
        <v>2.016890785828911E-3</v>
      </c>
      <c r="H86" s="20"/>
    </row>
    <row r="87" spans="1:8" x14ac:dyDescent="0.25">
      <c r="B87" s="15" t="s">
        <v>222</v>
      </c>
      <c r="C87" s="16" t="s">
        <v>223</v>
      </c>
      <c r="D87" s="16" t="s">
        <v>25</v>
      </c>
      <c r="E87" s="17">
        <v>162680</v>
      </c>
      <c r="F87" s="17">
        <v>264078444</v>
      </c>
      <c r="G87" s="18">
        <f t="shared" si="1"/>
        <v>1.1230601154707575E-2</v>
      </c>
      <c r="H87" s="20"/>
    </row>
    <row r="88" spans="1:8" x14ac:dyDescent="0.25">
      <c r="B88" s="15" t="s">
        <v>224</v>
      </c>
      <c r="C88" s="16" t="s">
        <v>225</v>
      </c>
      <c r="D88" s="16" t="s">
        <v>226</v>
      </c>
      <c r="E88" s="17">
        <v>352500</v>
      </c>
      <c r="F88" s="17">
        <v>100392000</v>
      </c>
      <c r="G88" s="18">
        <f t="shared" si="1"/>
        <v>4.2694227292682883E-3</v>
      </c>
      <c r="H88" s="20"/>
    </row>
    <row r="89" spans="1:8" x14ac:dyDescent="0.25">
      <c r="B89" s="15" t="s">
        <v>227</v>
      </c>
      <c r="C89" s="16" t="s">
        <v>228</v>
      </c>
      <c r="D89" s="16" t="s">
        <v>57</v>
      </c>
      <c r="E89" s="17">
        <v>694</v>
      </c>
      <c r="F89" s="17">
        <v>6484042</v>
      </c>
      <c r="G89" s="18">
        <f t="shared" si="1"/>
        <v>2.7575022205285495E-4</v>
      </c>
      <c r="H89" s="20"/>
    </row>
    <row r="90" spans="1:8" x14ac:dyDescent="0.25">
      <c r="B90" s="15" t="s">
        <v>229</v>
      </c>
      <c r="C90" s="16" t="s">
        <v>230</v>
      </c>
      <c r="D90" s="16" t="s">
        <v>231</v>
      </c>
      <c r="E90" s="17">
        <v>47790</v>
      </c>
      <c r="F90" s="17">
        <v>97486821</v>
      </c>
      <c r="G90" s="18">
        <f t="shared" si="1"/>
        <v>4.1458726729371774E-3</v>
      </c>
      <c r="H90" s="20"/>
    </row>
    <row r="91" spans="1:8" x14ac:dyDescent="0.25">
      <c r="A91" s="23" t="s">
        <v>232</v>
      </c>
      <c r="B91" s="15" t="s">
        <v>233</v>
      </c>
      <c r="C91" s="16" t="s">
        <v>234</v>
      </c>
      <c r="D91" s="16" t="s">
        <v>235</v>
      </c>
      <c r="E91" s="17">
        <v>13800</v>
      </c>
      <c r="F91" s="17">
        <v>167007600</v>
      </c>
      <c r="G91" s="18">
        <f t="shared" si="1"/>
        <v>7.1024189517147444E-3</v>
      </c>
      <c r="H91" s="20"/>
    </row>
    <row r="92" spans="1:8" x14ac:dyDescent="0.25">
      <c r="B92" s="15"/>
      <c r="C92" s="16"/>
      <c r="D92" s="16"/>
      <c r="E92" s="17"/>
      <c r="F92" s="17"/>
      <c r="G92" s="18"/>
      <c r="H92" s="20"/>
    </row>
    <row r="93" spans="1:8" x14ac:dyDescent="0.25">
      <c r="B93" s="15"/>
      <c r="C93" s="16"/>
      <c r="D93" s="16"/>
      <c r="E93" s="17"/>
      <c r="F93" s="17"/>
      <c r="G93" s="24"/>
      <c r="H93" s="20"/>
    </row>
    <row r="94" spans="1:8" x14ac:dyDescent="0.25">
      <c r="B94" s="15"/>
      <c r="C94" s="16"/>
      <c r="D94" s="16"/>
      <c r="E94" s="17"/>
      <c r="F94" s="17"/>
      <c r="G94" s="24">
        <f>+F94/$F$109</f>
        <v>0</v>
      </c>
      <c r="H94" s="20"/>
    </row>
    <row r="95" spans="1:8" x14ac:dyDescent="0.25">
      <c r="B95" s="15"/>
      <c r="C95" s="16"/>
      <c r="D95" s="16"/>
      <c r="E95" s="17"/>
      <c r="F95" s="17"/>
      <c r="G95" s="25"/>
      <c r="H95" s="20"/>
    </row>
    <row r="96" spans="1:8" x14ac:dyDescent="0.25">
      <c r="B96" s="15"/>
      <c r="C96" s="16"/>
      <c r="D96" s="16"/>
      <c r="E96" s="17"/>
      <c r="F96" s="17"/>
      <c r="G96" s="25"/>
      <c r="H96" s="20"/>
    </row>
    <row r="97" spans="1:8" x14ac:dyDescent="0.25">
      <c r="B97" s="26"/>
      <c r="C97" s="26" t="s">
        <v>236</v>
      </c>
      <c r="D97" s="26"/>
      <c r="E97" s="27"/>
      <c r="F97" s="28">
        <f>SUBTOTAL(109,Table134567685[Market Value])</f>
        <v>22468378602.710003</v>
      </c>
      <c r="G97" s="29">
        <f>+F97/$F$109</f>
        <v>0.95552440728559407</v>
      </c>
      <c r="H97" s="30"/>
    </row>
    <row r="98" spans="1:8" x14ac:dyDescent="0.25">
      <c r="A98" s="1" t="s">
        <v>237</v>
      </c>
    </row>
    <row r="99" spans="1:8" x14ac:dyDescent="0.25">
      <c r="A99" s="31" t="s">
        <v>238</v>
      </c>
      <c r="B99" s="32"/>
      <c r="C99" s="32" t="s">
        <v>239</v>
      </c>
      <c r="D99" s="32"/>
      <c r="E99" s="32"/>
      <c r="F99" s="32" t="s">
        <v>11</v>
      </c>
      <c r="G99" s="33" t="s">
        <v>12</v>
      </c>
      <c r="H99" s="32" t="s">
        <v>13</v>
      </c>
    </row>
    <row r="100" spans="1:8" x14ac:dyDescent="0.25">
      <c r="B100" s="31"/>
      <c r="C100" s="26" t="s">
        <v>240</v>
      </c>
      <c r="D100" s="16"/>
      <c r="E100" s="34"/>
      <c r="F100" s="35" t="s">
        <v>241</v>
      </c>
      <c r="G100" s="36">
        <v>0</v>
      </c>
      <c r="H100" s="16"/>
    </row>
    <row r="101" spans="1:8" x14ac:dyDescent="0.25">
      <c r="B101" s="31" t="s">
        <v>242</v>
      </c>
      <c r="C101" s="26" t="s">
        <v>243</v>
      </c>
      <c r="D101" s="26"/>
      <c r="E101" s="27"/>
      <c r="F101" s="17">
        <v>1061816909.1</v>
      </c>
      <c r="G101" s="36">
        <f>+F101/$F$109</f>
        <v>4.5156439218592519E-2</v>
      </c>
      <c r="H101" s="16"/>
    </row>
    <row r="102" spans="1:8" x14ac:dyDescent="0.25">
      <c r="B102" s="31"/>
      <c r="C102" s="26" t="s">
        <v>244</v>
      </c>
      <c r="D102" s="16"/>
      <c r="E102" s="34"/>
      <c r="F102" s="27" t="s">
        <v>241</v>
      </c>
      <c r="G102" s="36">
        <v>0</v>
      </c>
      <c r="H102" s="16"/>
    </row>
    <row r="103" spans="1:8" x14ac:dyDescent="0.25">
      <c r="B103" s="31"/>
      <c r="C103" s="26" t="s">
        <v>245</v>
      </c>
      <c r="D103" s="16"/>
      <c r="E103" s="34"/>
      <c r="F103" s="27" t="s">
        <v>241</v>
      </c>
      <c r="G103" s="36">
        <v>0</v>
      </c>
      <c r="H103" s="16"/>
    </row>
    <row r="104" spans="1:8" x14ac:dyDescent="0.25">
      <c r="B104" s="31"/>
      <c r="C104" s="26" t="s">
        <v>246</v>
      </c>
      <c r="D104" s="16"/>
      <c r="E104" s="34"/>
      <c r="F104" s="27" t="s">
        <v>241</v>
      </c>
      <c r="G104" s="36">
        <v>0</v>
      </c>
      <c r="H104" s="16"/>
    </row>
    <row r="105" spans="1:8" x14ac:dyDescent="0.25">
      <c r="B105" s="16" t="s">
        <v>218</v>
      </c>
      <c r="C105" s="16" t="s">
        <v>247</v>
      </c>
      <c r="D105" s="16"/>
      <c r="E105" s="34"/>
      <c r="F105" s="17">
        <v>-16009551.310000001</v>
      </c>
      <c r="G105" s="36">
        <f>+F105/$F$109</f>
        <v>-6.8084650418659756E-4</v>
      </c>
      <c r="H105" s="16"/>
    </row>
    <row r="106" spans="1:8" x14ac:dyDescent="0.25">
      <c r="B106" s="31"/>
      <c r="C106" s="16"/>
      <c r="D106" s="16"/>
      <c r="E106" s="34"/>
      <c r="F106" s="35"/>
      <c r="G106" s="36"/>
      <c r="H106" s="16"/>
    </row>
    <row r="107" spans="1:8" x14ac:dyDescent="0.25">
      <c r="B107" s="31"/>
      <c r="C107" s="16" t="s">
        <v>248</v>
      </c>
      <c r="D107" s="16"/>
      <c r="E107" s="34"/>
      <c r="F107" s="37">
        <f>SUM(F100:F106)</f>
        <v>1045807357.7900001</v>
      </c>
      <c r="G107" s="36">
        <f>+F107/$F$109</f>
        <v>4.4475592714405925E-2</v>
      </c>
      <c r="H107" s="16"/>
    </row>
    <row r="108" spans="1:8" x14ac:dyDescent="0.25">
      <c r="B108" s="31"/>
      <c r="C108" s="16"/>
      <c r="D108" s="16"/>
      <c r="E108" s="34"/>
      <c r="F108" s="37"/>
      <c r="G108" s="36"/>
      <c r="H108" s="16"/>
    </row>
    <row r="109" spans="1:8" x14ac:dyDescent="0.25">
      <c r="B109" s="38"/>
      <c r="C109" s="39" t="s">
        <v>249</v>
      </c>
      <c r="D109" s="40"/>
      <c r="E109" s="41"/>
      <c r="F109" s="41">
        <f>+F107+F97</f>
        <v>23514185960.500004</v>
      </c>
      <c r="G109" s="42">
        <v>1</v>
      </c>
      <c r="H109" s="16"/>
    </row>
    <row r="110" spans="1:8" x14ac:dyDescent="0.25">
      <c r="F110" s="43"/>
    </row>
    <row r="111" spans="1:8" x14ac:dyDescent="0.25">
      <c r="C111" s="26" t="s">
        <v>250</v>
      </c>
      <c r="D111" s="44"/>
      <c r="F111" s="5">
        <v>0</v>
      </c>
    </row>
    <row r="112" spans="1:8" x14ac:dyDescent="0.25">
      <c r="C112" s="26" t="s">
        <v>251</v>
      </c>
      <c r="D112" s="45"/>
    </row>
    <row r="113" spans="2:8" x14ac:dyDescent="0.25">
      <c r="C113" s="26" t="s">
        <v>252</v>
      </c>
      <c r="D113" s="45"/>
    </row>
    <row r="114" spans="2:8" x14ac:dyDescent="0.25">
      <c r="C114" s="26" t="s">
        <v>253</v>
      </c>
      <c r="D114" s="46">
        <v>29.935600000000001</v>
      </c>
    </row>
    <row r="115" spans="2:8" x14ac:dyDescent="0.25">
      <c r="C115" s="26" t="s">
        <v>254</v>
      </c>
      <c r="D115" s="46">
        <v>29.9575</v>
      </c>
    </row>
    <row r="116" spans="2:8" x14ac:dyDescent="0.25">
      <c r="C116" s="26" t="s">
        <v>255</v>
      </c>
      <c r="D116" s="47"/>
    </row>
    <row r="117" spans="2:8" x14ac:dyDescent="0.25">
      <c r="C117" s="26" t="s">
        <v>256</v>
      </c>
      <c r="D117" s="45">
        <v>0</v>
      </c>
    </row>
    <row r="118" spans="2:8" x14ac:dyDescent="0.25">
      <c r="C118" s="26" t="s">
        <v>257</v>
      </c>
      <c r="D118" s="45">
        <v>0</v>
      </c>
      <c r="F118" s="43"/>
      <c r="G118" s="48"/>
    </row>
    <row r="119" spans="2:8" x14ac:dyDescent="0.25">
      <c r="B119" s="49"/>
      <c r="C119" s="50"/>
    </row>
    <row r="120" spans="2:8" s="1" customFormat="1" x14ac:dyDescent="0.25">
      <c r="E120" s="51"/>
      <c r="F120" s="51"/>
      <c r="G120" s="52"/>
    </row>
    <row r="121" spans="2:8" s="1" customFormat="1" x14ac:dyDescent="0.25">
      <c r="C121" s="53" t="s">
        <v>258</v>
      </c>
      <c r="D121" s="53"/>
      <c r="E121" s="53"/>
      <c r="F121" s="53"/>
      <c r="G121" s="54"/>
      <c r="H121" s="53"/>
    </row>
    <row r="122" spans="2:8" s="1" customFormat="1" x14ac:dyDescent="0.25">
      <c r="C122" s="53" t="s">
        <v>259</v>
      </c>
      <c r="D122" s="53"/>
      <c r="E122" s="53"/>
      <c r="F122" s="53" t="s">
        <v>11</v>
      </c>
      <c r="G122" s="54" t="s">
        <v>12</v>
      </c>
      <c r="H122" s="53" t="s">
        <v>13</v>
      </c>
    </row>
    <row r="123" spans="2:8" s="1" customFormat="1" x14ac:dyDescent="0.25">
      <c r="C123" s="14" t="s">
        <v>260</v>
      </c>
      <c r="E123" s="51"/>
      <c r="F123" s="55">
        <f>SUMIF(Table134567685[[Industry ]],A98,Table134567685[Market Value])</f>
        <v>0</v>
      </c>
      <c r="G123" s="56">
        <f>+F123/$F$109</f>
        <v>0</v>
      </c>
    </row>
    <row r="124" spans="2:8" s="1" customFormat="1" x14ac:dyDescent="0.25">
      <c r="C124" s="1" t="s">
        <v>261</v>
      </c>
      <c r="E124" s="51"/>
      <c r="F124" s="55">
        <f>SUMIF(Table134567685[[Industry ]],A99,Table134567685[Market Value])</f>
        <v>0</v>
      </c>
      <c r="G124" s="56">
        <f>+F124/$F$109</f>
        <v>0</v>
      </c>
    </row>
    <row r="125" spans="2:8" s="1" customFormat="1" x14ac:dyDescent="0.25">
      <c r="C125" s="1" t="s">
        <v>262</v>
      </c>
      <c r="E125" s="51"/>
      <c r="F125" s="55">
        <f>SUMIF($E$137:$E$144,C125,H137:H144)</f>
        <v>0</v>
      </c>
      <c r="G125" s="56">
        <f>+F125/$F$109</f>
        <v>0</v>
      </c>
    </row>
    <row r="126" spans="2:8" s="1" customFormat="1" x14ac:dyDescent="0.25">
      <c r="C126" s="1" t="s">
        <v>263</v>
      </c>
      <c r="E126" s="51"/>
      <c r="F126" s="55">
        <f t="shared" ref="F126:F134" si="2">SUMIF($E$137:$E$144,C126,H138:H145)</f>
        <v>0</v>
      </c>
      <c r="G126" s="56">
        <f t="shared" ref="G126:G134" si="3">+F126/$F$109</f>
        <v>0</v>
      </c>
    </row>
    <row r="127" spans="2:8" s="1" customFormat="1" x14ac:dyDescent="0.25">
      <c r="C127" s="1" t="s">
        <v>264</v>
      </c>
      <c r="E127" s="51"/>
      <c r="F127" s="55">
        <f t="shared" si="2"/>
        <v>0</v>
      </c>
      <c r="G127" s="56">
        <f t="shared" si="3"/>
        <v>0</v>
      </c>
    </row>
    <row r="128" spans="2:8" s="1" customFormat="1" x14ac:dyDescent="0.25">
      <c r="C128" s="1" t="s">
        <v>265</v>
      </c>
      <c r="E128" s="51"/>
      <c r="F128" s="55">
        <f t="shared" si="2"/>
        <v>0</v>
      </c>
      <c r="G128" s="56">
        <f t="shared" si="3"/>
        <v>0</v>
      </c>
    </row>
    <row r="129" spans="3:8" s="1" customFormat="1" x14ac:dyDescent="0.25">
      <c r="C129" s="1" t="s">
        <v>266</v>
      </c>
      <c r="E129" s="51"/>
      <c r="F129" s="55">
        <f t="shared" si="2"/>
        <v>0</v>
      </c>
      <c r="G129" s="56">
        <f t="shared" si="3"/>
        <v>0</v>
      </c>
    </row>
    <row r="130" spans="3:8" s="1" customFormat="1" x14ac:dyDescent="0.25">
      <c r="C130" s="1" t="s">
        <v>267</v>
      </c>
      <c r="E130" s="51"/>
      <c r="F130" s="55">
        <f t="shared" si="2"/>
        <v>0</v>
      </c>
      <c r="G130" s="56">
        <f t="shared" si="3"/>
        <v>0</v>
      </c>
    </row>
    <row r="131" spans="3:8" s="1" customFormat="1" x14ac:dyDescent="0.25">
      <c r="C131" s="1" t="s">
        <v>268</v>
      </c>
      <c r="E131" s="51"/>
      <c r="F131" s="55">
        <f t="shared" si="2"/>
        <v>0</v>
      </c>
      <c r="G131" s="56">
        <f t="shared" si="3"/>
        <v>0</v>
      </c>
    </row>
    <row r="132" spans="3:8" s="1" customFormat="1" x14ac:dyDescent="0.25">
      <c r="C132" s="1" t="s">
        <v>269</v>
      </c>
      <c r="E132" s="51"/>
      <c r="F132" s="55">
        <f>SUMIF($E$137:$E$144,C132,H144:H151)</f>
        <v>0</v>
      </c>
      <c r="G132" s="56">
        <f t="shared" si="3"/>
        <v>0</v>
      </c>
    </row>
    <row r="133" spans="3:8" s="1" customFormat="1" x14ac:dyDescent="0.25">
      <c r="C133" s="1" t="s">
        <v>270</v>
      </c>
      <c r="E133" s="51"/>
      <c r="F133" s="55">
        <f t="shared" si="2"/>
        <v>0</v>
      </c>
      <c r="G133" s="56">
        <f t="shared" si="3"/>
        <v>0</v>
      </c>
    </row>
    <row r="134" spans="3:8" s="1" customFormat="1" x14ac:dyDescent="0.25">
      <c r="C134" s="1" t="s">
        <v>271</v>
      </c>
      <c r="E134" s="51"/>
      <c r="F134" s="55">
        <f t="shared" si="2"/>
        <v>0</v>
      </c>
      <c r="G134" s="56">
        <f t="shared" si="3"/>
        <v>0</v>
      </c>
    </row>
    <row r="135" spans="3:8" s="1" customFormat="1" x14ac:dyDescent="0.25">
      <c r="E135" s="51"/>
      <c r="G135" s="52"/>
    </row>
    <row r="136" spans="3:8" s="1" customFormat="1" x14ac:dyDescent="0.25">
      <c r="E136" s="51"/>
      <c r="G136" s="52"/>
    </row>
    <row r="137" spans="3:8" s="1" customFormat="1" x14ac:dyDescent="0.25">
      <c r="E137" s="1" t="s">
        <v>262</v>
      </c>
      <c r="F137" s="1" t="s">
        <v>272</v>
      </c>
      <c r="G137" s="52">
        <f t="shared" ref="G137:G144" si="4">SUMIF($H$7:$H$73,F137,$E$7:$E$73)</f>
        <v>0</v>
      </c>
      <c r="H137" s="1">
        <f t="shared" ref="H137:H144" si="5">SUMIF($H$7:$H$73,F137,$F$7:$F$73)</f>
        <v>0</v>
      </c>
    </row>
    <row r="138" spans="3:8" s="1" customFormat="1" x14ac:dyDescent="0.25">
      <c r="E138" s="1" t="s">
        <v>262</v>
      </c>
      <c r="F138" s="1" t="s">
        <v>273</v>
      </c>
      <c r="G138" s="52">
        <f t="shared" si="4"/>
        <v>0</v>
      </c>
      <c r="H138" s="1">
        <f t="shared" si="5"/>
        <v>0</v>
      </c>
    </row>
    <row r="139" spans="3:8" s="1" customFormat="1" x14ac:dyDescent="0.25">
      <c r="E139" s="1" t="s">
        <v>262</v>
      </c>
      <c r="F139" s="1" t="s">
        <v>274</v>
      </c>
      <c r="G139" s="52">
        <f t="shared" si="4"/>
        <v>0</v>
      </c>
      <c r="H139" s="1">
        <f t="shared" si="5"/>
        <v>0</v>
      </c>
    </row>
    <row r="140" spans="3:8" s="1" customFormat="1" x14ac:dyDescent="0.25">
      <c r="E140" s="1" t="s">
        <v>264</v>
      </c>
      <c r="F140" s="1" t="s">
        <v>275</v>
      </c>
      <c r="G140" s="52">
        <f t="shared" si="4"/>
        <v>0</v>
      </c>
      <c r="H140" s="1">
        <f t="shared" si="5"/>
        <v>0</v>
      </c>
    </row>
    <row r="141" spans="3:8" s="1" customFormat="1" x14ac:dyDescent="0.25">
      <c r="E141" s="1" t="s">
        <v>265</v>
      </c>
      <c r="F141" s="1" t="s">
        <v>276</v>
      </c>
      <c r="G141" s="52">
        <f t="shared" si="4"/>
        <v>0</v>
      </c>
      <c r="H141" s="1">
        <f t="shared" si="5"/>
        <v>0</v>
      </c>
    </row>
    <row r="142" spans="3:8" s="1" customFormat="1" x14ac:dyDescent="0.25">
      <c r="E142" s="1" t="s">
        <v>262</v>
      </c>
      <c r="F142" s="1" t="s">
        <v>277</v>
      </c>
      <c r="G142" s="52">
        <f t="shared" si="4"/>
        <v>0</v>
      </c>
      <c r="H142" s="1">
        <f t="shared" si="5"/>
        <v>0</v>
      </c>
    </row>
    <row r="143" spans="3:8" x14ac:dyDescent="0.25">
      <c r="E143" s="57" t="s">
        <v>265</v>
      </c>
      <c r="F143" s="57" t="s">
        <v>278</v>
      </c>
      <c r="G143" s="8">
        <f t="shared" si="4"/>
        <v>0</v>
      </c>
      <c r="H143" s="3">
        <f t="shared" si="5"/>
        <v>0</v>
      </c>
    </row>
    <row r="144" spans="3:8" x14ac:dyDescent="0.25">
      <c r="E144" s="16" t="s">
        <v>262</v>
      </c>
      <c r="F144" s="16" t="s">
        <v>279</v>
      </c>
      <c r="G144" s="8">
        <f t="shared" si="4"/>
        <v>0</v>
      </c>
      <c r="H144" s="3">
        <f t="shared" si="5"/>
        <v>0</v>
      </c>
    </row>
    <row r="145" spans="7:8" x14ac:dyDescent="0.25">
      <c r="G145" s="8" t="s">
        <v>280</v>
      </c>
      <c r="H145" s="3" t="s">
        <v>280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2026-01-13T10:04:55Z</dcterms:created>
  <dcterms:modified xsi:type="dcterms:W3CDTF">2026-01-13T10:05:02Z</dcterms:modified>
</cp:coreProperties>
</file>