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FRDA &amp; NPS Trust Communication April 2019 Onwards\NPS Trust\2025-26\Monthly\9. December 2025\11. Website upload Portfolio report\Updated\"/>
    </mc:Choice>
  </mc:AlternateContent>
  <xr:revisionPtr revIDLastSave="0" documentId="13_ncr:1_{7086044D-2A09-479D-AAD5-363BB2C8A541}" xr6:coauthVersionLast="47" xr6:coauthVersionMax="47" xr10:uidLastSave="{00000000-0000-0000-0000-000000000000}"/>
  <bookViews>
    <workbookView xWindow="-120" yWindow="-120" windowWidth="20730" windowHeight="11040" xr2:uid="{F22BA4BC-B6A0-405A-9C6A-AA9CEB41D76F}"/>
  </bookViews>
  <sheets>
    <sheet name="Port_SRE" sheetId="1" r:id="rId1"/>
  </sheets>
  <definedNames>
    <definedName name="_xlnm._FilterDatabase" localSheetId="0" hidden="1">Port_SRE!$C$6:$H$51</definedName>
    <definedName name="IN" localSheetId="0">#REF!</definedName>
    <definedName name="IN">#REF!</definedName>
    <definedName name="_xlnm.Print_Area" localSheetId="0">Port_SRE!$B$2:$G$79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" i="1" l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F80" i="1" s="1"/>
  <c r="G92" i="1"/>
  <c r="F89" i="1"/>
  <c r="F88" i="1"/>
  <c r="F87" i="1"/>
  <c r="F86" i="1"/>
  <c r="F85" i="1"/>
  <c r="F84" i="1"/>
  <c r="F83" i="1"/>
  <c r="F82" i="1"/>
  <c r="F81" i="1"/>
  <c r="F79" i="1"/>
  <c r="F78" i="1"/>
  <c r="F62" i="1"/>
  <c r="F52" i="1"/>
  <c r="F64" i="1" l="1"/>
  <c r="G62" i="1"/>
  <c r="G78" i="1" l="1"/>
  <c r="G79" i="1"/>
  <c r="G82" i="1"/>
  <c r="G83" i="1"/>
  <c r="G84" i="1"/>
  <c r="G85" i="1"/>
  <c r="G86" i="1"/>
  <c r="G87" i="1"/>
  <c r="G88" i="1"/>
  <c r="G89" i="1"/>
  <c r="G52" i="1"/>
  <c r="G81" i="1"/>
  <c r="G80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56" i="1"/>
  <c r="G60" i="1"/>
</calcChain>
</file>

<file path=xl/sharedStrings.xml><?xml version="1.0" encoding="utf-8"?>
<sst xmlns="http://schemas.openxmlformats.org/spreadsheetml/2006/main" count="168" uniqueCount="141">
  <si>
    <t>NAME OF PENSION FUND</t>
  </si>
  <si>
    <t>ADITYA BIRLA SUN LIFE PENSION FUND MANAGEMENT LIMITED</t>
  </si>
  <si>
    <t>ABSLPL-SRE</t>
  </si>
  <si>
    <t>SCHEME NAME</t>
  </si>
  <si>
    <t>MONTH</t>
  </si>
  <si>
    <t>31-12-2025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</si>
  <si>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</si>
  <si>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</si>
  <si>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</si>
  <si>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</si>
  <si>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</si>
  <si>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</si>
  <si>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</si>
  <si>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INE002A01018</t>
  </si>
  <si>
    <t>RELIANCE INDUSTRIES LIMITED</t>
  </si>
  <si>
    <t>Production of liquid and gaseous fuels, illuminating oils, lubricating</t>
  </si>
  <si>
    <t>INE009A01021</t>
  </si>
  <si>
    <t>INFOSYS LTD EQ</t>
  </si>
  <si>
    <t>Writing , modifying, testing of computer program</t>
  </si>
  <si>
    <t>INE018A01030</t>
  </si>
  <si>
    <t>LARSEN AND TOUBRO LIMITED</t>
  </si>
  <si>
    <t>Construction of utility projects n.e.c.</t>
  </si>
  <si>
    <t>INE028A01039</t>
  </si>
  <si>
    <t>Bank Of Baroda</t>
  </si>
  <si>
    <t>Monetary intermediation of commercial banks, saving banks. postal savings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</si>
  <si>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</si>
  <si>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</si>
  <si>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</si>
  <si>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</si>
  <si>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</si>
  <si>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</si>
  <si>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</si>
  <si>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</si>
  <si>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</si>
  <si>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</si>
  <si>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INE090A01021</t>
  </si>
  <si>
    <t>ICICI BANK LTD</t>
  </si>
  <si>
    <t>INE101A01026</t>
  </si>
  <si>
    <t>MAHINDRA AND MAHINDRA LTD</t>
  </si>
  <si>
    <t>Manufacture of tractors used in agriculture and forestry</t>
  </si>
  <si>
    <t>INE200A01026</t>
  </si>
  <si>
    <t>GE Vernova T&amp;D India Ltd</t>
  </si>
  <si>
    <t>Construction/erection and maintenance of power, telecommunication and transmission lines</t>
  </si>
  <si>
    <t>INE200M01039</t>
  </si>
  <si>
    <t>VARUN INDUSTRIES LIMITED</t>
  </si>
  <si>
    <t>Manufacture of aerated drinks</t>
  </si>
  <si>
    <t>INE214T01019</t>
  </si>
  <si>
    <t>Larsen &amp; Toubro Infotech Limited</t>
  </si>
  <si>
    <t>INE216A01030</t>
  </si>
  <si>
    <t>Britannia Industries Limited</t>
  </si>
  <si>
    <t>Manufacture of biscuits, cakes, pastries, rusks etc.</t>
  </si>
  <si>
    <t>INE238A01034</t>
  </si>
  <si>
    <t>AXIS BANK</t>
  </si>
  <si>
    <t>INE257A01026</t>
  </si>
  <si>
    <t>Bharat Heavy Electricals Limited</t>
  </si>
  <si>
    <t>Manufacture of other steam generators (except central heating hot water boilers), n.e.c.</t>
  </si>
  <si>
    <t>INE280A01028</t>
  </si>
  <si>
    <t>Titan Company Limited</t>
  </si>
  <si>
    <t>Manufacture of jewellery of gold, silver and other precious or base metal</t>
  </si>
  <si>
    <t>INE298A01020</t>
  </si>
  <si>
    <t>CUMMINS INDIA LIMITED</t>
  </si>
  <si>
    <t>Manufacture of engines and turbines, except aircraft, vehicle</t>
  </si>
  <si>
    <t>INE397D01024</t>
  </si>
  <si>
    <t>BHARTI AIRTEL LTD</t>
  </si>
  <si>
    <t>Activities of maintaining and operating pageing</t>
  </si>
  <si>
    <t>INE405E01023</t>
  </si>
  <si>
    <t>UNO Minda Ltd</t>
  </si>
  <si>
    <t>Manufacture of motor vehicle electrical equipment, such as generators</t>
  </si>
  <si>
    <t>INE467B01029</t>
  </si>
  <si>
    <t>TATA CONSULTANCY SERVICES LIMITED</t>
  </si>
  <si>
    <t>Computer consultancy</t>
  </si>
  <si>
    <t>INE476A01022</t>
  </si>
  <si>
    <t>CANARA BANK LTD</t>
  </si>
  <si>
    <t>INE481G01011</t>
  </si>
  <si>
    <t>UltraTech Cement Limited</t>
  </si>
  <si>
    <t>Manufacture of clinkers and cement</t>
  </si>
  <si>
    <t>INE585B01010</t>
  </si>
  <si>
    <t>MARUTI SUZUKI INDIA LTD.</t>
  </si>
  <si>
    <t>Manufacture of passenger cars</t>
  </si>
  <si>
    <t>INE591G01025</t>
  </si>
  <si>
    <t>Coforge Ltd</t>
  </si>
  <si>
    <t>INE721A01047</t>
  </si>
  <si>
    <t>SHRIRAM FINANCE LIMITED</t>
  </si>
  <si>
    <t>Other credit granting</t>
  </si>
  <si>
    <t>INE758T01015</t>
  </si>
  <si>
    <t>ZOMATO Ltd</t>
  </si>
  <si>
    <t>Other information service activities n.e.c.</t>
  </si>
  <si>
    <t>INE795G01014</t>
  </si>
  <si>
    <t>HDFC LIFE INSURANCE COMPANY LTD</t>
  </si>
  <si>
    <t>Life insurance</t>
  </si>
  <si>
    <t>INE860A01027</t>
  </si>
  <si>
    <t>HCL Technologies Limited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</si>
  <si>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</si>
  <si>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</si>
  <si>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</si>
  <si>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</si>
  <si>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</si>
  <si>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</si>
  <si>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</si>
  <si>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</si>
  <si>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</si>
  <si>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</si>
  <si>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</si>
  <si>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</si>
  <si>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</si>
  <si>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</si>
  <si>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</si>
  <si>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</si>
  <si>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</si>
  <si>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</si>
  <si>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</si>
  <si>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</si>
  <si>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</si>
  <si>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</si>
  <si>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</si>
  <si>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02A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</si>
  <si>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</si>
  <si>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</si>
  <si>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</si>
  <si>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</si>
  <si>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</si>
  <si>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</si>
  <si>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</si>
  <si>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</si>
  <si>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</si>
  <si>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</si>
  <si>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</si>
  <si>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</si>
  <si>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Infrastructure</t>
  </si>
  <si>
    <t>[ICRA]AAA</t>
  </si>
  <si>
    <t>CARE AAA (CE)</t>
  </si>
  <si>
    <t>CRISIL AAA</t>
  </si>
  <si>
    <t>[ICRA]AA+</t>
  </si>
  <si>
    <t>CSG</t>
  </si>
  <si>
    <t>CRISIL AA</t>
  </si>
  <si>
    <t>SDL</t>
  </si>
  <si>
    <t>IND AAA</t>
  </si>
  <si>
    <t>CARE AA</t>
  </si>
  <si>
    <t>CARE AAA</t>
  </si>
  <si>
    <t xml:space="preserve">Total </t>
  </si>
  <si>
    <t>Scheme Secure Retirement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</si>
</sst>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5" fillId="0" borderId="0" xfId="1" applyFont="1"/>
    <xf numFmtId="0" fontId="4" fillId="0" borderId="0" xfId="1" applyFont="1"/>
    <xf numFmtId="0" fontId="2" fillId="0" borderId="0" xfId="1"/>
    <xf numFmtId="0" fontId="4" fillId="0" borderId="0" xfId="1" applyFont="1" applyAlignment="1">
      <alignment horizontal="left"/>
    </xf>
    <xf numFmtId="164" fontId="0" fillId="0" borderId="0" xfId="2" applyFont="1"/>
    <xf numFmtId="0" fontId="4" fillId="2" borderId="1" xfId="1" applyFont="1" applyFill="1" applyBorder="1"/>
    <xf numFmtId="0" fontId="4" fillId="2" borderId="2" xfId="1" applyFont="1" applyFill="1" applyBorder="1"/>
    <xf numFmtId="164" fontId="4" fillId="2" borderId="2" xfId="2" applyFont="1" applyFill="1" applyBorder="1"/>
    <xf numFmtId="0" fontId="4" fillId="2" borderId="3" xfId="1" applyFont="1" applyFill="1" applyBorder="1"/>
    <xf numFmtId="0" fontId="5" fillId="0" borderId="0" xfId="1" applyFont="1" applyAlignment="1">
      <alignment vertical="top"/>
    </xf>
    <xf numFmtId="0" fontId="0" fillId="0" borderId="0" xfId="0" applyAlignment="1">
      <alignment horizontal="left" vertical="top"/>
    </xf>
    <xf numFmtId="0" fontId="2" fillId="0" borderId="4" xfId="1" applyBorder="1"/>
    <xf numFmtId="165" fontId="0" fillId="0" borderId="4" xfId="2" applyNumberFormat="1" applyFont="1" applyBorder="1"/>
    <xf numFmtId="10" fontId="0" fillId="0" borderId="4" xfId="3" applyNumberFormat="1" applyFont="1" applyFill="1" applyBorder="1"/>
    <xf numFmtId="164" fontId="0" fillId="0" borderId="5" xfId="2" quotePrefix="1" applyFont="1" applyFill="1" applyBorder="1"/>
    <xf numFmtId="0" fontId="2" fillId="0" borderId="4" xfId="1" applyBorder="1" applyAlignment="1">
      <alignment vertical="top"/>
    </xf>
    <xf numFmtId="164" fontId="0" fillId="0" borderId="4" xfId="2" applyFont="1" applyBorder="1" applyAlignment="1">
      <alignment horizontal="right" vertical="top"/>
    </xf>
    <xf numFmtId="4" fontId="0" fillId="0" borderId="4" xfId="1" applyNumberFormat="1" applyFont="1" applyBorder="1" applyAlignment="1">
      <alignment horizontal="right" vertical="top"/>
    </xf>
    <xf numFmtId="10" fontId="0" fillId="0" borderId="4" xfId="3" applyNumberFormat="1" applyFont="1" applyBorder="1"/>
    <xf numFmtId="0" fontId="2" fillId="0" borderId="4" xfId="1" quotePrefix="1" applyBorder="1"/>
    <xf numFmtId="0" fontId="3" fillId="2" borderId="4" xfId="1" applyFont="1" applyFill="1" applyBorder="1"/>
    <xf numFmtId="0" fontId="5" fillId="0" borderId="4" xfId="1" applyFont="1" applyBorder="1"/>
    <xf numFmtId="164" fontId="0" fillId="0" borderId="4" xfId="2" applyFont="1" applyBorder="1"/>
    <xf numFmtId="165" fontId="0" fillId="0" borderId="4" xfId="2" applyNumberFormat="1" applyFont="1" applyBorder="1" applyAlignment="1">
      <alignment horizontal="right" vertical="top"/>
    </xf>
    <xf numFmtId="165" fontId="6" fillId="0" borderId="4" xfId="2" applyNumberFormat="1" applyFont="1" applyFill="1" applyBorder="1" applyAlignment="1">
      <alignment vertical="center" wrapText="1"/>
    </xf>
    <xf numFmtId="9" fontId="0" fillId="0" borderId="4" xfId="3" applyFont="1" applyBorder="1"/>
    <xf numFmtId="0" fontId="3" fillId="0" borderId="4" xfId="1" applyFont="1" applyBorder="1"/>
    <xf numFmtId="0" fontId="4" fillId="0" borderId="4" xfId="1" applyFont="1" applyBorder="1" applyAlignment="1">
      <alignment vertical="top"/>
    </xf>
    <xf numFmtId="0" fontId="4" fillId="0" borderId="4" xfId="1" applyFont="1" applyBorder="1"/>
    <xf numFmtId="164" fontId="4" fillId="0" borderId="4" xfId="2" applyFont="1" applyBorder="1"/>
    <xf numFmtId="10" fontId="4" fillId="0" borderId="4" xfId="3" applyNumberFormat="1" applyFont="1" applyBorder="1"/>
    <xf numFmtId="165" fontId="2" fillId="0" borderId="0" xfId="1" applyNumberFormat="1"/>
    <xf numFmtId="164" fontId="0" fillId="0" borderId="4" xfId="0" applyNumberFormat="1" applyBorder="1"/>
    <xf numFmtId="166" fontId="2" fillId="0" borderId="4" xfId="1" applyNumberFormat="1" applyBorder="1" applyAlignment="1">
      <alignment horizontal="right" vertical="top"/>
    </xf>
    <xf numFmtId="164" fontId="0" fillId="0" borderId="4" xfId="2" applyFont="1" applyFill="1" applyBorder="1"/>
    <xf numFmtId="164" fontId="0" fillId="3" borderId="4" xfId="2" applyFont="1" applyFill="1" applyBorder="1" applyAlignment="1">
      <alignment horizontal="right"/>
    </xf>
    <xf numFmtId="10" fontId="0" fillId="0" borderId="0" xfId="3" applyNumberFormat="1" applyFont="1"/>
    <xf numFmtId="10" fontId="0" fillId="3" borderId="0" xfId="3" applyNumberFormat="1" applyFont="1" applyFill="1" applyBorder="1"/>
    <xf numFmtId="0" fontId="2" fillId="0" borderId="0" xfId="1" applyAlignment="1">
      <alignment vertical="top"/>
    </xf>
    <xf numFmtId="0" fontId="3" fillId="0" borderId="0" xfId="1" applyFont="1"/>
    <xf numFmtId="0" fontId="7" fillId="0" borderId="0" xfId="0" applyFont="1"/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vertical="top"/>
    </xf>
    <xf numFmtId="10" fontId="7" fillId="0" borderId="0" xfId="3" applyNumberFormat="1" applyFont="1" applyFill="1" applyBorder="1" applyAlignment="1">
      <alignment vertical="center"/>
    </xf>
  </cellXfs>
  <cellStyles count="4">
    <cellStyle name="Comma 2 12" xfId="2" xr:uid="{722A0C70-F4CB-4D96-96A8-0A9E70948515}"/>
    <cellStyle name="Normal" xfId="0" builtinId="0"/>
    <cellStyle name="Normal 2 12" xfId="1" xr:uid="{3CFBBE6A-0628-43CC-BF09-25AE94348522}"/>
    <cellStyle name="Percent 2 11" xfId="3" xr:uid="{65939F6A-6009-4C6C-B07B-9AFD9E15982D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601A6F-8A4F-4DCC-86D5-1EA789029BFB}" name="Table1345676816" displayName="Table1345676816" ref="B6:H51" totalsRowShown="0" headerRowDxfId="11" dataDxfId="9" headerRowBorderDxfId="10" tableBorderDxfId="8" totalsRowBorderDxfId="7">
  <sortState xmlns:xlrd2="http://schemas.microsoft.com/office/spreadsheetml/2017/richdata2" ref="B7:H37">
    <sortCondition descending="1" ref="F6:F37"/>
  </sortState>
  <tableColumns count="7">
    <tableColumn id="1" xr3:uid="{D8C1B331-2253-4399-9F29-14F7A15100EF}" name="ISIN No." dataDxfId="6"/>
    <tableColumn id="2" xr3:uid="{38DEC3D8-073C-4D35-B745-B556294862ED}" name="Name of the Instrument" dataDxfId="5"/>
    <tableColumn id="3" xr3:uid="{D75DF1B4-AC4D-4FD6-AB3A-9091E63047FB}" name="Industry " dataDxfId="4"/>
    <tableColumn id="4" xr3:uid="{3AB35496-EE33-4560-9FFA-025D713D20BB}" name="Quantity" dataDxfId="3"/>
    <tableColumn id="5" xr3:uid="{85648DDF-156E-4A82-8341-76C9D63D9925}" name="Market Value" dataDxfId="2"/>
    <tableColumn id="6" xr3:uid="{F0F655F9-0ABA-4824-BFAE-B12A780D6913}" name="% of Portfolio" dataDxfId="1">
      <calculatedColumnFormula>+F7/$F$64</calculatedColumnFormula>
    </tableColumn>
    <tableColumn id="7" xr3:uid="{D9C032BA-F275-43CD-A388-90420CCF8A5C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CE2EE-00C7-415A-B487-21FC6B12FAC4}">
  <sheetPr>
    <tabColor rgb="FF7030A0"/>
  </sheetPr>
  <dimension ref="A2:O114"/>
  <sheetViews>
    <sheetView showGridLines="0" tabSelected="1" topLeftCell="D2" zoomScale="179" zoomScaleNormal="100" zoomScaleSheetLayoutView="89" workbookViewId="0">
      <selection activeCell="D3" sqref="D3"/>
    </sheetView>
  </sheetViews>
  <sheetFormatPr defaultColWidth="9.140625" defaultRowHeight="15" outlineLevelRow="1" x14ac:dyDescent="0.25"/>
  <cols>
    <col min="1" max="1" width="11.28515625" style="1" customWidth="1"/>
    <col min="2" max="2" width="16.5703125" style="3" customWidth="1"/>
    <col min="3" max="3" width="60.7109375" style="3" customWidth="1"/>
    <col min="4" max="4" width="60.85546875" style="3" customWidth="1"/>
    <col min="5" max="5" width="19.42578125" style="5" customWidth="1"/>
    <col min="6" max="6" width="29.5703125" style="3" customWidth="1"/>
    <col min="7" max="7" width="20.5703125" style="3" customWidth="1"/>
    <col min="8" max="8" width="20.7109375" style="3" bestFit="1" customWidth="1"/>
    <col min="9" max="9" width="12" style="3" bestFit="1" customWidth="1"/>
    <col min="10" max="11" width="9.140625" style="3"/>
    <col min="12" max="12" width="16.140625" style="3" bestFit="1" customWidth="1"/>
    <col min="13" max="13" width="14" style="3" bestFit="1" customWidth="1"/>
    <col min="14" max="14" width="9.140625" style="3"/>
    <col min="15" max="15" width="10" style="3" bestFit="1" customWidth="1"/>
    <col min="16" max="16384" width="9.140625" style="3"/>
  </cols>
  <sheetData>
    <row r="2" spans="1:8" x14ac:dyDescent="0.25">
      <c r="B2" s="2" t="s">
        <v>0</v>
      </c>
      <c r="D2" s="4" t="s">
        <v>1</v>
      </c>
    </row>
    <row r="3" spans="1:8" x14ac:dyDescent="0.25">
      <c r="A3" s="1" t="s">
        <v>2</v>
      </c>
      <c r="B3" s="2" t="s">
        <v>3</v>
      </c>
      <c r="D3" s="2" t="s">
        <v>140</v>
      </c>
    </row>
    <row r="4" spans="1:8" x14ac:dyDescent="0.25">
      <c r="B4" s="2" t="s">
        <v>4</v>
      </c>
      <c r="D4" s="2" t="s">
        <v>5</v>
      </c>
    </row>
    <row r="6" spans="1:8" x14ac:dyDescent="0.25">
      <c r="B6" s="6" t="s">
        <v>6</v>
      </c>
      <c r="C6" s="7" t="s">
        <v>7</v>
      </c>
      <c r="D6" s="7" t="s">
        <v>8</v>
      </c>
      <c r="E6" s="8" t="s">
        <v>9</v>
      </c>
      <c r="F6" s="7" t="s">
        <v>10</v>
      </c>
      <c r="G6" s="7" t="s">
        <v>11</v>
      </c>
      <c r="H6" s="9" t="s">
        <v>12</v>
      </c>
    </row>
    <row r="7" spans="1:8" x14ac:dyDescent="0.25">
      <c r="A7" s="10"/>
      <c r="B7" s="11" t="s">
        <v>13</v>
      </c>
      <c r="C7" s="12" t="s">
        <v>14</v>
      </c>
      <c r="D7" s="12" t="s">
        <v>15</v>
      </c>
      <c r="E7" s="13">
        <v>105</v>
      </c>
      <c r="F7" s="13">
        <v>164892</v>
      </c>
      <c r="G7" s="14">
        <f t="shared" ref="G7:G35" si="0">+F7/$F$64</f>
        <v>2.3857323758914688E-2</v>
      </c>
      <c r="H7" s="15"/>
    </row>
    <row r="8" spans="1:8" x14ac:dyDescent="0.25">
      <c r="A8" s="10"/>
      <c r="B8" s="11" t="s">
        <v>16</v>
      </c>
      <c r="C8" s="12" t="s">
        <v>17</v>
      </c>
      <c r="D8" s="12" t="s">
        <v>18</v>
      </c>
      <c r="E8" s="13">
        <v>40</v>
      </c>
      <c r="F8" s="13">
        <v>64616</v>
      </c>
      <c r="G8" s="14">
        <f t="shared" si="0"/>
        <v>9.3489364675425814E-3</v>
      </c>
      <c r="H8" s="15"/>
    </row>
    <row r="9" spans="1:8" x14ac:dyDescent="0.25">
      <c r="A9" s="10"/>
      <c r="B9" s="11" t="s">
        <v>19</v>
      </c>
      <c r="C9" s="12" t="s">
        <v>20</v>
      </c>
      <c r="D9" s="12" t="s">
        <v>21</v>
      </c>
      <c r="E9" s="13">
        <v>30</v>
      </c>
      <c r="F9" s="13">
        <v>122505</v>
      </c>
      <c r="G9" s="14">
        <f t="shared" si="0"/>
        <v>1.772458001046651E-2</v>
      </c>
      <c r="H9" s="15"/>
    </row>
    <row r="10" spans="1:8" x14ac:dyDescent="0.25">
      <c r="A10" s="10"/>
      <c r="B10" s="11" t="s">
        <v>22</v>
      </c>
      <c r="C10" s="12" t="s">
        <v>23</v>
      </c>
      <c r="D10" s="12" t="s">
        <v>24</v>
      </c>
      <c r="E10" s="13">
        <v>95</v>
      </c>
      <c r="F10" s="13">
        <v>28110.5</v>
      </c>
      <c r="G10" s="14">
        <f t="shared" si="0"/>
        <v>4.0671548621216995E-3</v>
      </c>
      <c r="H10" s="15"/>
    </row>
    <row r="11" spans="1:8" x14ac:dyDescent="0.25">
      <c r="A11" s="10"/>
      <c r="B11" s="11" t="s">
        <v>25</v>
      </c>
      <c r="C11" s="12" t="s">
        <v>26</v>
      </c>
      <c r="D11" s="12" t="s">
        <v>24</v>
      </c>
      <c r="E11" s="13">
        <v>165</v>
      </c>
      <c r="F11" s="13">
        <v>163548</v>
      </c>
      <c r="G11" s="14">
        <f t="shared" si="0"/>
        <v>2.3662867732351957E-2</v>
      </c>
      <c r="H11" s="15"/>
    </row>
    <row r="12" spans="1:8" x14ac:dyDescent="0.25">
      <c r="A12" s="10"/>
      <c r="B12" s="11" t="s">
        <v>27</v>
      </c>
      <c r="C12" s="12" t="s">
        <v>28</v>
      </c>
      <c r="D12" s="12" t="s">
        <v>29</v>
      </c>
      <c r="E12" s="13">
        <v>20</v>
      </c>
      <c r="F12" s="13">
        <v>34394</v>
      </c>
      <c r="G12" s="14">
        <f t="shared" si="0"/>
        <v>4.9762801916655251E-3</v>
      </c>
      <c r="H12" s="15"/>
    </row>
    <row r="13" spans="1:8" x14ac:dyDescent="0.25">
      <c r="A13" s="10"/>
      <c r="B13" s="11" t="s">
        <v>30</v>
      </c>
      <c r="C13" s="12" t="s">
        <v>31</v>
      </c>
      <c r="D13" s="12" t="s">
        <v>24</v>
      </c>
      <c r="E13" s="13">
        <v>122</v>
      </c>
      <c r="F13" s="13">
        <v>119828.4</v>
      </c>
      <c r="G13" s="14">
        <f t="shared" si="0"/>
        <v>1.7337317361137791E-2</v>
      </c>
      <c r="H13" s="15"/>
    </row>
    <row r="14" spans="1:8" x14ac:dyDescent="0.25">
      <c r="A14" s="10"/>
      <c r="B14" s="11" t="s">
        <v>32</v>
      </c>
      <c r="C14" s="12" t="s">
        <v>33</v>
      </c>
      <c r="D14" s="12" t="s">
        <v>34</v>
      </c>
      <c r="E14" s="13">
        <v>8</v>
      </c>
      <c r="F14" s="13">
        <v>58500</v>
      </c>
      <c r="G14" s="14">
        <f t="shared" si="0"/>
        <v>8.4640457990473109E-3</v>
      </c>
      <c r="H14" s="15"/>
    </row>
    <row r="15" spans="1:8" x14ac:dyDescent="0.25">
      <c r="A15" s="10"/>
      <c r="B15" s="11" t="s">
        <v>35</v>
      </c>
      <c r="C15" s="12" t="s">
        <v>36</v>
      </c>
      <c r="D15" s="12" t="s">
        <v>24</v>
      </c>
      <c r="E15" s="13">
        <v>93</v>
      </c>
      <c r="F15" s="13">
        <v>124889.7</v>
      </c>
      <c r="G15" s="14">
        <f t="shared" si="0"/>
        <v>1.8069609241526136E-2</v>
      </c>
      <c r="H15" s="15"/>
    </row>
    <row r="16" spans="1:8" x14ac:dyDescent="0.25">
      <c r="A16" s="10"/>
      <c r="B16" s="11" t="s">
        <v>37</v>
      </c>
      <c r="C16" s="12" t="s">
        <v>38</v>
      </c>
      <c r="D16" s="12" t="s">
        <v>39</v>
      </c>
      <c r="E16" s="13">
        <v>20</v>
      </c>
      <c r="F16" s="13">
        <v>74184</v>
      </c>
      <c r="G16" s="14">
        <f t="shared" si="0"/>
        <v>1.0733278180453431E-2</v>
      </c>
      <c r="H16" s="15"/>
    </row>
    <row r="17" spans="1:8" x14ac:dyDescent="0.25">
      <c r="A17" s="10"/>
      <c r="B17" s="11" t="s">
        <v>40</v>
      </c>
      <c r="C17" s="12" t="s">
        <v>41</v>
      </c>
      <c r="D17" s="12" t="s">
        <v>42</v>
      </c>
      <c r="E17" s="13">
        <v>25</v>
      </c>
      <c r="F17" s="13">
        <v>78312.5</v>
      </c>
      <c r="G17" s="14">
        <f t="shared" si="0"/>
        <v>1.1330608318596454E-2</v>
      </c>
      <c r="H17" s="15"/>
    </row>
    <row r="18" spans="1:8" x14ac:dyDescent="0.25">
      <c r="A18" s="10"/>
      <c r="B18" s="11" t="s">
        <v>43</v>
      </c>
      <c r="C18" s="12" t="s">
        <v>44</v>
      </c>
      <c r="D18" s="12" t="s">
        <v>45</v>
      </c>
      <c r="E18" s="13">
        <v>82</v>
      </c>
      <c r="F18" s="13">
        <v>40167.699999999997</v>
      </c>
      <c r="G18" s="14">
        <f t="shared" si="0"/>
        <v>5.8116453408956006E-3</v>
      </c>
      <c r="H18" s="15"/>
    </row>
    <row r="19" spans="1:8" x14ac:dyDescent="0.25">
      <c r="A19" s="10"/>
      <c r="B19" s="11" t="s">
        <v>46</v>
      </c>
      <c r="C19" s="12" t="s">
        <v>47</v>
      </c>
      <c r="D19" s="12" t="s">
        <v>18</v>
      </c>
      <c r="E19" s="13">
        <v>5</v>
      </c>
      <c r="F19" s="13">
        <v>30317.5</v>
      </c>
      <c r="G19" s="14">
        <f t="shared" si="0"/>
        <v>4.3864736497883222E-3</v>
      </c>
      <c r="H19" s="15"/>
    </row>
    <row r="20" spans="1:8" x14ac:dyDescent="0.25">
      <c r="A20" s="10"/>
      <c r="B20" s="11" t="s">
        <v>48</v>
      </c>
      <c r="C20" s="12" t="s">
        <v>49</v>
      </c>
      <c r="D20" s="12" t="s">
        <v>50</v>
      </c>
      <c r="E20" s="13">
        <v>5</v>
      </c>
      <c r="F20" s="13">
        <v>30155</v>
      </c>
      <c r="G20" s="14">
        <f t="shared" si="0"/>
        <v>4.3629624114576351E-3</v>
      </c>
      <c r="H20" s="15"/>
    </row>
    <row r="21" spans="1:8" x14ac:dyDescent="0.25">
      <c r="A21" s="10"/>
      <c r="B21" s="11" t="s">
        <v>51</v>
      </c>
      <c r="C21" s="12" t="s">
        <v>52</v>
      </c>
      <c r="D21" s="12" t="s">
        <v>24</v>
      </c>
      <c r="E21" s="13">
        <v>50</v>
      </c>
      <c r="F21" s="13">
        <v>63470</v>
      </c>
      <c r="G21" s="14">
        <f t="shared" si="0"/>
        <v>9.1831279806073984E-3</v>
      </c>
      <c r="H21" s="15"/>
    </row>
    <row r="22" spans="1:8" x14ac:dyDescent="0.25">
      <c r="A22" s="10"/>
      <c r="B22" s="11" t="s">
        <v>53</v>
      </c>
      <c r="C22" s="12" t="s">
        <v>54</v>
      </c>
      <c r="D22" s="12" t="s">
        <v>55</v>
      </c>
      <c r="E22" s="13">
        <v>105</v>
      </c>
      <c r="F22" s="13">
        <v>30182.25</v>
      </c>
      <c r="G22" s="14">
        <f t="shared" si="0"/>
        <v>4.3669050652700124E-3</v>
      </c>
      <c r="H22" s="15"/>
    </row>
    <row r="23" spans="1:8" x14ac:dyDescent="0.25">
      <c r="A23" s="10"/>
      <c r="B23" s="11" t="s">
        <v>56</v>
      </c>
      <c r="C23" s="12" t="s">
        <v>57</v>
      </c>
      <c r="D23" s="12" t="s">
        <v>58</v>
      </c>
      <c r="E23" s="13">
        <v>10</v>
      </c>
      <c r="F23" s="13">
        <v>40515</v>
      </c>
      <c r="G23" s="14">
        <f t="shared" si="0"/>
        <v>5.8618942828786635E-3</v>
      </c>
      <c r="H23" s="15"/>
    </row>
    <row r="24" spans="1:8" x14ac:dyDescent="0.25">
      <c r="A24" s="10"/>
      <c r="B24" s="11" t="s">
        <v>59</v>
      </c>
      <c r="C24" s="12" t="s">
        <v>60</v>
      </c>
      <c r="D24" s="12" t="s">
        <v>61</v>
      </c>
      <c r="E24" s="13">
        <v>8</v>
      </c>
      <c r="F24" s="13">
        <v>35475.199999999997</v>
      </c>
      <c r="G24" s="14">
        <f t="shared" si="0"/>
        <v>5.1327131201771474E-3</v>
      </c>
      <c r="H24" s="15"/>
    </row>
    <row r="25" spans="1:8" x14ac:dyDescent="0.25">
      <c r="A25" s="10"/>
      <c r="B25" s="11" t="s">
        <v>62</v>
      </c>
      <c r="C25" s="12" t="s">
        <v>63</v>
      </c>
      <c r="D25" s="12" t="s">
        <v>64</v>
      </c>
      <c r="E25" s="13">
        <v>45</v>
      </c>
      <c r="F25" s="13">
        <v>94752</v>
      </c>
      <c r="G25" s="14">
        <f t="shared" si="0"/>
        <v>1.3709149872672322E-2</v>
      </c>
      <c r="H25" s="15"/>
    </row>
    <row r="26" spans="1:8" x14ac:dyDescent="0.25">
      <c r="A26" s="10"/>
      <c r="B26" s="11" t="s">
        <v>65</v>
      </c>
      <c r="C26" s="12" t="s">
        <v>66</v>
      </c>
      <c r="D26" s="12" t="s">
        <v>67</v>
      </c>
      <c r="E26" s="13">
        <v>70</v>
      </c>
      <c r="F26" s="13">
        <v>90006</v>
      </c>
      <c r="G26" s="14">
        <f t="shared" si="0"/>
        <v>1.3022477028872688E-2</v>
      </c>
      <c r="H26" s="15"/>
    </row>
    <row r="27" spans="1:8" x14ac:dyDescent="0.25">
      <c r="A27" s="10"/>
      <c r="B27" s="11" t="s">
        <v>68</v>
      </c>
      <c r="C27" s="12" t="s">
        <v>69</v>
      </c>
      <c r="D27" s="12" t="s">
        <v>70</v>
      </c>
      <c r="E27" s="13">
        <v>10</v>
      </c>
      <c r="F27" s="13">
        <v>32062</v>
      </c>
      <c r="G27" s="14">
        <f t="shared" si="0"/>
        <v>4.6388758360522203E-3</v>
      </c>
      <c r="H27" s="15"/>
    </row>
    <row r="28" spans="1:8" x14ac:dyDescent="0.25">
      <c r="A28" s="10"/>
      <c r="B28" s="11" t="s">
        <v>71</v>
      </c>
      <c r="C28" s="12" t="s">
        <v>72</v>
      </c>
      <c r="D28" s="12" t="s">
        <v>24</v>
      </c>
      <c r="E28" s="13">
        <v>200</v>
      </c>
      <c r="F28" s="13">
        <v>30982</v>
      </c>
      <c r="G28" s="14">
        <f t="shared" si="0"/>
        <v>4.4826165289928851E-3</v>
      </c>
      <c r="H28" s="15"/>
    </row>
    <row r="29" spans="1:8" x14ac:dyDescent="0.25">
      <c r="A29" s="10"/>
      <c r="B29" s="11" t="s">
        <v>73</v>
      </c>
      <c r="C29" s="12" t="s">
        <v>74</v>
      </c>
      <c r="D29" s="12" t="s">
        <v>75</v>
      </c>
      <c r="E29" s="13">
        <v>8</v>
      </c>
      <c r="F29" s="13">
        <v>94272</v>
      </c>
      <c r="G29" s="14">
        <f t="shared" si="0"/>
        <v>1.3639701291757062E-2</v>
      </c>
      <c r="H29" s="15"/>
    </row>
    <row r="30" spans="1:8" x14ac:dyDescent="0.25">
      <c r="A30" s="10"/>
      <c r="B30" s="11" t="s">
        <v>76</v>
      </c>
      <c r="C30" s="12" t="s">
        <v>77</v>
      </c>
      <c r="D30" s="12" t="s">
        <v>78</v>
      </c>
      <c r="E30" s="13">
        <v>3</v>
      </c>
      <c r="F30" s="13">
        <v>50091</v>
      </c>
      <c r="G30" s="14">
        <f t="shared" si="0"/>
        <v>7.2473934721380999E-3</v>
      </c>
      <c r="H30" s="15"/>
    </row>
    <row r="31" spans="1:8" x14ac:dyDescent="0.25">
      <c r="A31" s="10"/>
      <c r="B31" s="11" t="s">
        <v>79</v>
      </c>
      <c r="C31" s="12" t="s">
        <v>80</v>
      </c>
      <c r="D31" s="12" t="s">
        <v>18</v>
      </c>
      <c r="E31" s="13">
        <v>25</v>
      </c>
      <c r="F31" s="13">
        <v>41575</v>
      </c>
      <c r="G31" s="14">
        <f t="shared" si="0"/>
        <v>6.0152598990665289E-3</v>
      </c>
      <c r="H31" s="15"/>
    </row>
    <row r="32" spans="1:8" x14ac:dyDescent="0.25">
      <c r="A32" s="10"/>
      <c r="B32" s="11" t="s">
        <v>81</v>
      </c>
      <c r="C32" s="12" t="s">
        <v>82</v>
      </c>
      <c r="D32" s="12" t="s">
        <v>83</v>
      </c>
      <c r="E32" s="13">
        <v>80</v>
      </c>
      <c r="F32" s="13">
        <v>79696</v>
      </c>
      <c r="G32" s="14">
        <f t="shared" si="0"/>
        <v>1.1530779384630332E-2</v>
      </c>
      <c r="H32" s="15"/>
    </row>
    <row r="33" spans="1:8" x14ac:dyDescent="0.25">
      <c r="A33" s="10"/>
      <c r="B33" s="11" t="s">
        <v>84</v>
      </c>
      <c r="C33" s="12" t="s">
        <v>85</v>
      </c>
      <c r="D33" s="12" t="s">
        <v>86</v>
      </c>
      <c r="E33" s="13">
        <v>190</v>
      </c>
      <c r="F33" s="13">
        <v>52829.5</v>
      </c>
      <c r="G33" s="14">
        <f t="shared" si="0"/>
        <v>7.6436120947140154E-3</v>
      </c>
      <c r="H33" s="15"/>
    </row>
    <row r="34" spans="1:8" x14ac:dyDescent="0.25">
      <c r="A34" s="10"/>
      <c r="B34" s="11" t="s">
        <v>87</v>
      </c>
      <c r="C34" s="12" t="s">
        <v>88</v>
      </c>
      <c r="D34" s="12" t="s">
        <v>89</v>
      </c>
      <c r="E34" s="13">
        <v>67</v>
      </c>
      <c r="F34" s="13">
        <v>50239.95</v>
      </c>
      <c r="G34" s="14">
        <f t="shared" si="0"/>
        <v>7.2689442349033661E-3</v>
      </c>
      <c r="H34" s="15"/>
    </row>
    <row r="35" spans="1:8" x14ac:dyDescent="0.25">
      <c r="A35" s="10"/>
      <c r="B35" s="11" t="s">
        <v>90</v>
      </c>
      <c r="C35" s="12" t="s">
        <v>91</v>
      </c>
      <c r="D35" s="12" t="s">
        <v>18</v>
      </c>
      <c r="E35" s="13">
        <v>28</v>
      </c>
      <c r="F35" s="13">
        <v>45452.4</v>
      </c>
      <c r="G35" s="14">
        <f t="shared" si="0"/>
        <v>6.5762597483182564E-3</v>
      </c>
      <c r="H35" s="15"/>
    </row>
    <row r="36" spans="1:8" x14ac:dyDescent="0.25">
      <c r="A36" s="10"/>
      <c r="B36" s="11"/>
      <c r="C36" s="12"/>
      <c r="D36" s="12"/>
      <c r="E36" s="13"/>
      <c r="F36" s="13"/>
      <c r="G36" s="14"/>
      <c r="H36" s="15"/>
    </row>
    <row r="37" spans="1:8" x14ac:dyDescent="0.25">
      <c r="A37" s="10"/>
      <c r="B37" s="11"/>
      <c r="C37" s="12"/>
      <c r="D37" s="12"/>
      <c r="E37" s="13"/>
      <c r="F37" s="13"/>
      <c r="G37" s="14"/>
      <c r="H37" s="15"/>
    </row>
    <row r="38" spans="1:8" x14ac:dyDescent="0.25">
      <c r="A38" s="10"/>
      <c r="B38" s="11"/>
      <c r="C38" s="12"/>
      <c r="D38" s="12"/>
      <c r="E38" s="13"/>
      <c r="F38" s="13"/>
      <c r="G38" s="14"/>
      <c r="H38" s="15"/>
    </row>
    <row r="39" spans="1:8" x14ac:dyDescent="0.25">
      <c r="A39" s="10"/>
      <c r="B39" s="11"/>
      <c r="C39" s="12"/>
      <c r="D39" s="12"/>
      <c r="E39" s="13"/>
      <c r="F39" s="13"/>
      <c r="G39" s="14"/>
      <c r="H39" s="15"/>
    </row>
    <row r="40" spans="1:8" x14ac:dyDescent="0.25">
      <c r="A40" s="10"/>
      <c r="B40" s="11"/>
      <c r="C40" s="12"/>
      <c r="D40" s="12"/>
      <c r="E40" s="13"/>
      <c r="F40" s="13"/>
      <c r="G40" s="14"/>
      <c r="H40" s="15"/>
    </row>
    <row r="41" spans="1:8" x14ac:dyDescent="0.25">
      <c r="A41" s="10"/>
      <c r="B41" s="11"/>
      <c r="C41" s="12"/>
      <c r="D41" s="12"/>
      <c r="E41" s="13"/>
      <c r="F41" s="13"/>
      <c r="G41" s="14"/>
      <c r="H41" s="15"/>
    </row>
    <row r="42" spans="1:8" x14ac:dyDescent="0.25">
      <c r="A42" s="10"/>
      <c r="B42" s="11"/>
      <c r="C42" s="12"/>
      <c r="D42" s="12"/>
      <c r="E42" s="13"/>
      <c r="F42" s="13"/>
      <c r="G42" s="14"/>
      <c r="H42" s="15"/>
    </row>
    <row r="43" spans="1:8" x14ac:dyDescent="0.25">
      <c r="A43" s="10"/>
      <c r="B43" s="11"/>
      <c r="C43" s="12"/>
      <c r="D43" s="12"/>
      <c r="E43" s="13"/>
      <c r="F43" s="13"/>
      <c r="G43" s="14"/>
      <c r="H43" s="15"/>
    </row>
    <row r="44" spans="1:8" ht="13.5" customHeight="1" x14ac:dyDescent="0.25">
      <c r="A44" s="10"/>
      <c r="B44" s="11"/>
      <c r="C44" s="12"/>
      <c r="D44" s="12"/>
      <c r="E44" s="13"/>
      <c r="F44" s="13"/>
      <c r="G44" s="14"/>
      <c r="H44" s="15"/>
    </row>
    <row r="45" spans="1:8" x14ac:dyDescent="0.25">
      <c r="A45" s="10"/>
      <c r="B45" s="11"/>
      <c r="C45" s="12"/>
      <c r="D45" s="12"/>
      <c r="E45" s="13"/>
      <c r="F45" s="13"/>
      <c r="G45" s="14"/>
      <c r="H45" s="15"/>
    </row>
    <row r="46" spans="1:8" x14ac:dyDescent="0.25">
      <c r="A46" s="10"/>
      <c r="B46" s="11"/>
      <c r="C46" s="12"/>
      <c r="D46" s="12"/>
      <c r="E46" s="13"/>
      <c r="F46" s="13"/>
      <c r="G46" s="14"/>
      <c r="H46" s="15"/>
    </row>
    <row r="47" spans="1:8" x14ac:dyDescent="0.25">
      <c r="A47" s="10"/>
      <c r="B47" s="11"/>
      <c r="C47" s="12"/>
      <c r="D47" s="12"/>
      <c r="E47" s="13"/>
      <c r="F47" s="13"/>
      <c r="G47" s="14"/>
      <c r="H47" s="15"/>
    </row>
    <row r="48" spans="1:8" x14ac:dyDescent="0.25">
      <c r="A48" s="10"/>
      <c r="B48" s="11"/>
      <c r="C48" s="12"/>
      <c r="D48" s="12"/>
      <c r="E48" s="13"/>
      <c r="F48" s="13"/>
      <c r="G48" s="14"/>
      <c r="H48" s="15"/>
    </row>
    <row r="49" spans="1:15" x14ac:dyDescent="0.25">
      <c r="A49" s="10"/>
      <c r="B49" s="11"/>
      <c r="C49" s="12"/>
      <c r="D49" s="12"/>
      <c r="E49" s="13"/>
      <c r="F49" s="13"/>
      <c r="G49" s="14"/>
      <c r="H49" s="15"/>
    </row>
    <row r="50" spans="1:15" x14ac:dyDescent="0.25">
      <c r="A50" s="10"/>
      <c r="B50" s="11"/>
      <c r="C50" s="12"/>
      <c r="D50" s="12"/>
      <c r="E50" s="13"/>
      <c r="F50" s="13"/>
      <c r="G50" s="14"/>
      <c r="H50" s="15"/>
    </row>
    <row r="51" spans="1:15" x14ac:dyDescent="0.25">
      <c r="A51" s="10"/>
      <c r="B51" s="11"/>
      <c r="C51" s="12"/>
      <c r="D51" s="12"/>
      <c r="E51" s="13"/>
      <c r="F51" s="13"/>
      <c r="G51" s="14"/>
      <c r="H51" s="15"/>
      <c r="L51" s="1"/>
      <c r="M51" s="1"/>
      <c r="N51" s="1"/>
      <c r="O51" s="1"/>
    </row>
    <row r="52" spans="1:15" x14ac:dyDescent="0.25">
      <c r="A52" s="10"/>
      <c r="B52" s="16"/>
      <c r="C52" s="16" t="s">
        <v>92</v>
      </c>
      <c r="D52" s="16"/>
      <c r="E52" s="17"/>
      <c r="F52" s="18">
        <f>SUM(F7:F51)</f>
        <v>1966020.5999999999</v>
      </c>
      <c r="G52" s="19">
        <f>+F52/$F$64</f>
        <v>0.2844527931670166</v>
      </c>
      <c r="H52" s="20"/>
      <c r="L52" s="1"/>
      <c r="M52" s="1"/>
      <c r="N52" s="1"/>
      <c r="O52" s="1"/>
    </row>
    <row r="53" spans="1:15" x14ac:dyDescent="0.25">
      <c r="A53" s="10"/>
      <c r="L53" s="1"/>
      <c r="M53" s="1"/>
      <c r="N53" s="1"/>
      <c r="O53" s="1"/>
    </row>
    <row r="54" spans="1:15" x14ac:dyDescent="0.25">
      <c r="A54" s="10"/>
      <c r="B54" s="21"/>
      <c r="C54" s="21" t="s">
        <v>93</v>
      </c>
      <c r="D54" s="21"/>
      <c r="E54" s="21"/>
      <c r="F54" s="21" t="s">
        <v>10</v>
      </c>
      <c r="G54" s="21" t="s">
        <v>11</v>
      </c>
      <c r="H54" s="21" t="s">
        <v>12</v>
      </c>
      <c r="L54" s="1"/>
      <c r="M54" s="1"/>
      <c r="N54" s="1"/>
      <c r="O54" s="1"/>
    </row>
    <row r="55" spans="1:15" x14ac:dyDescent="0.25">
      <c r="A55" s="10"/>
      <c r="B55" s="22"/>
      <c r="C55" s="16" t="s">
        <v>94</v>
      </c>
      <c r="D55" s="12"/>
      <c r="E55" s="23"/>
      <c r="F55" s="24" t="s">
        <v>95</v>
      </c>
      <c r="G55" s="23">
        <v>0</v>
      </c>
      <c r="H55" s="12"/>
      <c r="L55" s="1"/>
      <c r="M55" s="1"/>
      <c r="N55" s="1"/>
      <c r="O55" s="1"/>
    </row>
    <row r="56" spans="1:15" x14ac:dyDescent="0.25">
      <c r="A56" s="10"/>
      <c r="B56" s="22" t="s">
        <v>96</v>
      </c>
      <c r="C56" s="16" t="s">
        <v>97</v>
      </c>
      <c r="D56" s="16"/>
      <c r="E56" s="17"/>
      <c r="F56" s="13">
        <v>4947753.07</v>
      </c>
      <c r="G56" s="19">
        <f>+F56/$F$64</f>
        <v>0.71586339464712712</v>
      </c>
      <c r="H56" s="12"/>
      <c r="L56" s="1"/>
      <c r="M56" s="1"/>
      <c r="N56" s="1"/>
      <c r="O56" s="1"/>
    </row>
    <row r="57" spans="1:15" x14ac:dyDescent="0.25">
      <c r="A57" s="10"/>
      <c r="B57" s="22"/>
      <c r="C57" s="16" t="s">
        <v>98</v>
      </c>
      <c r="D57" s="12"/>
      <c r="E57" s="23"/>
      <c r="F57" s="17" t="s">
        <v>95</v>
      </c>
      <c r="G57" s="23">
        <v>0</v>
      </c>
      <c r="H57" s="12"/>
      <c r="L57" s="1"/>
      <c r="M57" s="1"/>
      <c r="N57" s="1"/>
      <c r="O57" s="1"/>
    </row>
    <row r="58" spans="1:15" x14ac:dyDescent="0.25">
      <c r="A58" s="10"/>
      <c r="B58" s="22"/>
      <c r="C58" s="16" t="s">
        <v>99</v>
      </c>
      <c r="D58" s="12"/>
      <c r="E58" s="23"/>
      <c r="F58" s="17" t="s">
        <v>95</v>
      </c>
      <c r="G58" s="23">
        <v>0</v>
      </c>
      <c r="H58" s="12"/>
      <c r="L58" s="1"/>
      <c r="M58" s="1"/>
      <c r="N58" s="1"/>
      <c r="O58" s="1"/>
    </row>
    <row r="59" spans="1:15" outlineLevel="1" x14ac:dyDescent="0.25">
      <c r="A59" s="10"/>
      <c r="B59" s="22"/>
      <c r="C59" s="16" t="s">
        <v>100</v>
      </c>
      <c r="D59" s="12"/>
      <c r="E59" s="23"/>
      <c r="F59" s="17" t="s">
        <v>95</v>
      </c>
      <c r="G59" s="23">
        <v>0</v>
      </c>
      <c r="H59" s="12"/>
      <c r="L59" s="1"/>
      <c r="M59" s="1"/>
      <c r="N59" s="1"/>
      <c r="O59" s="1"/>
    </row>
    <row r="60" spans="1:15" outlineLevel="1" x14ac:dyDescent="0.25">
      <c r="A60" s="10"/>
      <c r="B60" s="12" t="s">
        <v>101</v>
      </c>
      <c r="C60" s="12" t="s">
        <v>102</v>
      </c>
      <c r="D60" s="12"/>
      <c r="E60" s="23"/>
      <c r="F60" s="13">
        <v>-2185.36</v>
      </c>
      <c r="G60" s="19">
        <f>+F60/$F$64</f>
        <v>-3.1618781414369284E-4</v>
      </c>
      <c r="H60" s="12"/>
      <c r="L60" s="1"/>
      <c r="M60" s="1"/>
      <c r="N60" s="1"/>
      <c r="O60" s="1"/>
    </row>
    <row r="61" spans="1:15" outlineLevel="1" x14ac:dyDescent="0.25">
      <c r="A61" s="10"/>
      <c r="B61" s="22"/>
      <c r="C61" s="12"/>
      <c r="D61" s="12"/>
      <c r="E61" s="23"/>
      <c r="F61" s="24"/>
      <c r="G61" s="19"/>
      <c r="H61" s="12"/>
      <c r="L61" s="1"/>
      <c r="M61" s="1"/>
      <c r="N61" s="1"/>
      <c r="O61" s="1"/>
    </row>
    <row r="62" spans="1:15" outlineLevel="1" x14ac:dyDescent="0.25">
      <c r="A62" s="10"/>
      <c r="B62" s="22"/>
      <c r="C62" s="12" t="s">
        <v>103</v>
      </c>
      <c r="D62" s="12"/>
      <c r="E62" s="23"/>
      <c r="F62" s="25">
        <f>SUM(F55:F61)</f>
        <v>4945567.71</v>
      </c>
      <c r="G62" s="19">
        <f>+F62/$F$64</f>
        <v>0.71554720683298345</v>
      </c>
      <c r="H62" s="12"/>
      <c r="L62" s="1"/>
      <c r="M62" s="1"/>
      <c r="N62" s="1"/>
      <c r="O62" s="1"/>
    </row>
    <row r="63" spans="1:15" outlineLevel="1" x14ac:dyDescent="0.25">
      <c r="A63" s="10"/>
      <c r="B63" s="22"/>
      <c r="C63" s="12"/>
      <c r="D63" s="12"/>
      <c r="E63" s="23"/>
      <c r="F63" s="25"/>
      <c r="G63" s="26"/>
      <c r="H63" s="12"/>
    </row>
    <row r="64" spans="1:15" outlineLevel="1" x14ac:dyDescent="0.25">
      <c r="A64" s="10"/>
      <c r="B64" s="27"/>
      <c r="C64" s="28" t="s">
        <v>104</v>
      </c>
      <c r="D64" s="29"/>
      <c r="E64" s="30"/>
      <c r="F64" s="30">
        <f>+F62+F52</f>
        <v>6911588.3099999996</v>
      </c>
      <c r="G64" s="31">
        <v>1</v>
      </c>
      <c r="H64" s="12"/>
    </row>
    <row r="65" spans="1:8" outlineLevel="1" x14ac:dyDescent="0.25">
      <c r="A65" s="10"/>
      <c r="F65" s="32">
        <v>0</v>
      </c>
    </row>
    <row r="66" spans="1:8" outlineLevel="1" x14ac:dyDescent="0.25">
      <c r="A66" s="10"/>
      <c r="C66" s="16" t="s">
        <v>105</v>
      </c>
      <c r="D66" s="33"/>
      <c r="F66" s="5"/>
    </row>
    <row r="67" spans="1:8" outlineLevel="1" x14ac:dyDescent="0.25">
      <c r="A67" s="10"/>
      <c r="C67" s="16" t="s">
        <v>106</v>
      </c>
      <c r="D67" s="33"/>
    </row>
    <row r="68" spans="1:8" outlineLevel="1" x14ac:dyDescent="0.25">
      <c r="A68" s="10"/>
      <c r="C68" s="16" t="s">
        <v>107</v>
      </c>
      <c r="D68" s="33"/>
    </row>
    <row r="69" spans="1:8" outlineLevel="1" x14ac:dyDescent="0.25">
      <c r="A69" s="10"/>
      <c r="C69" s="16" t="s">
        <v>108</v>
      </c>
      <c r="D69" s="34">
        <v>10.216100000000001</v>
      </c>
    </row>
    <row r="70" spans="1:8" outlineLevel="1" x14ac:dyDescent="0.25">
      <c r="A70" s="10"/>
      <c r="C70" s="16" t="s">
        <v>109</v>
      </c>
      <c r="D70" s="34">
        <v>10.1326</v>
      </c>
    </row>
    <row r="71" spans="1:8" outlineLevel="1" x14ac:dyDescent="0.25">
      <c r="A71" s="10"/>
      <c r="C71" s="16" t="s">
        <v>110</v>
      </c>
      <c r="D71" s="35"/>
    </row>
    <row r="72" spans="1:8" outlineLevel="1" x14ac:dyDescent="0.25">
      <c r="A72" s="10"/>
      <c r="C72" s="16" t="s">
        <v>111</v>
      </c>
      <c r="D72" s="36">
        <v>0</v>
      </c>
    </row>
    <row r="73" spans="1:8" outlineLevel="1" x14ac:dyDescent="0.25">
      <c r="A73" s="10"/>
      <c r="C73" s="16" t="s">
        <v>112</v>
      </c>
      <c r="D73" s="36">
        <v>0</v>
      </c>
      <c r="F73" s="32"/>
      <c r="G73" s="37"/>
    </row>
    <row r="74" spans="1:8" x14ac:dyDescent="0.25">
      <c r="B74" s="38"/>
      <c r="C74" s="39"/>
    </row>
    <row r="75" spans="1:8" x14ac:dyDescent="0.25">
      <c r="F75" s="5"/>
    </row>
    <row r="76" spans="1:8" s="1" customFormat="1" x14ac:dyDescent="0.25">
      <c r="C76" s="40" t="s">
        <v>113</v>
      </c>
      <c r="D76" s="40"/>
      <c r="E76" s="40"/>
      <c r="F76" s="40"/>
      <c r="G76" s="40"/>
      <c r="H76" s="40"/>
    </row>
    <row r="77" spans="1:8" s="1" customFormat="1" x14ac:dyDescent="0.25">
      <c r="C77" s="40" t="s">
        <v>114</v>
      </c>
      <c r="D77" s="40"/>
      <c r="E77" s="40"/>
      <c r="F77" s="40" t="s">
        <v>10</v>
      </c>
      <c r="G77" s="40" t="s">
        <v>11</v>
      </c>
      <c r="H77" s="40" t="s">
        <v>12</v>
      </c>
    </row>
    <row r="78" spans="1:8" s="1" customFormat="1" x14ac:dyDescent="0.25">
      <c r="A78" s="41" t="s">
        <v>115</v>
      </c>
      <c r="C78" s="10" t="s">
        <v>116</v>
      </c>
      <c r="E78" s="42"/>
      <c r="F78" s="43">
        <f>SUMIF(Table1345676816[[Industry ]],A96,Table1345676816[Market Value])</f>
        <v>0</v>
      </c>
      <c r="G78" s="44">
        <f>+F78/$F$64</f>
        <v>0</v>
      </c>
    </row>
    <row r="79" spans="1:8" s="1" customFormat="1" x14ac:dyDescent="0.25">
      <c r="C79" s="1" t="s">
        <v>117</v>
      </c>
      <c r="E79" s="42"/>
      <c r="F79" s="43">
        <f>SUMIF(Table1345676816[[Industry ]],A97,Table1345676816[Market Value])</f>
        <v>0</v>
      </c>
      <c r="G79" s="44">
        <f>+F79/$F$64</f>
        <v>0</v>
      </c>
    </row>
    <row r="80" spans="1:8" s="1" customFormat="1" x14ac:dyDescent="0.25">
      <c r="C80" s="1" t="s">
        <v>118</v>
      </c>
      <c r="E80" s="42"/>
      <c r="F80" s="43">
        <f>SUMIF($E$92:$E$99,C80,H92:H99)</f>
        <v>0</v>
      </c>
      <c r="G80" s="44">
        <f>+F80/$F$64</f>
        <v>0</v>
      </c>
    </row>
    <row r="81" spans="1:8" s="1" customFormat="1" x14ac:dyDescent="0.25">
      <c r="C81" s="1" t="s">
        <v>119</v>
      </c>
      <c r="E81" s="42"/>
      <c r="F81" s="43">
        <f t="shared" ref="F81:F89" si="1">SUMIF($E$92:$E$99,C81,H93:H100)</f>
        <v>0</v>
      </c>
      <c r="G81" s="44">
        <f t="shared" ref="G81:G89" si="2">+F81/$F$64</f>
        <v>0</v>
      </c>
    </row>
    <row r="82" spans="1:8" s="1" customFormat="1" x14ac:dyDescent="0.25">
      <c r="A82" s="1" t="s">
        <v>101</v>
      </c>
      <c r="C82" s="1" t="s">
        <v>120</v>
      </c>
      <c r="E82" s="42"/>
      <c r="F82" s="43">
        <f t="shared" si="1"/>
        <v>0</v>
      </c>
      <c r="G82" s="44">
        <f t="shared" si="2"/>
        <v>0</v>
      </c>
    </row>
    <row r="83" spans="1:8" s="1" customFormat="1" x14ac:dyDescent="0.25">
      <c r="C83" s="1" t="s">
        <v>121</v>
      </c>
      <c r="E83" s="42"/>
      <c r="F83" s="43">
        <f t="shared" si="1"/>
        <v>0</v>
      </c>
      <c r="G83" s="44">
        <f t="shared" si="2"/>
        <v>0</v>
      </c>
    </row>
    <row r="84" spans="1:8" s="1" customFormat="1" x14ac:dyDescent="0.25">
      <c r="C84" s="1" t="s">
        <v>122</v>
      </c>
      <c r="E84" s="42"/>
      <c r="F84" s="43">
        <f t="shared" si="1"/>
        <v>0</v>
      </c>
      <c r="G84" s="44">
        <f t="shared" si="2"/>
        <v>0</v>
      </c>
    </row>
    <row r="85" spans="1:8" s="1" customFormat="1" x14ac:dyDescent="0.25">
      <c r="C85" s="1" t="s">
        <v>123</v>
      </c>
      <c r="E85" s="42"/>
      <c r="F85" s="43">
        <f t="shared" si="1"/>
        <v>0</v>
      </c>
      <c r="G85" s="44">
        <f t="shared" si="2"/>
        <v>0</v>
      </c>
    </row>
    <row r="86" spans="1:8" s="1" customFormat="1" x14ac:dyDescent="0.25">
      <c r="C86" s="1" t="s">
        <v>124</v>
      </c>
      <c r="E86" s="42"/>
      <c r="F86" s="43">
        <f t="shared" si="1"/>
        <v>0</v>
      </c>
      <c r="G86" s="44">
        <f t="shared" si="2"/>
        <v>0</v>
      </c>
    </row>
    <row r="87" spans="1:8" s="1" customFormat="1" x14ac:dyDescent="0.25">
      <c r="C87" s="1" t="s">
        <v>125</v>
      </c>
      <c r="E87" s="42"/>
      <c r="F87" s="43">
        <f>SUMIF($E$92:$E$99,C87,H99:H106)</f>
        <v>0</v>
      </c>
      <c r="G87" s="44">
        <f t="shared" si="2"/>
        <v>0</v>
      </c>
    </row>
    <row r="88" spans="1:8" s="1" customFormat="1" x14ac:dyDescent="0.25">
      <c r="C88" s="1" t="s">
        <v>126</v>
      </c>
      <c r="E88" s="42"/>
      <c r="F88" s="43">
        <f t="shared" si="1"/>
        <v>0</v>
      </c>
      <c r="G88" s="44">
        <f t="shared" si="2"/>
        <v>0</v>
      </c>
    </row>
    <row r="89" spans="1:8" s="1" customFormat="1" x14ac:dyDescent="0.25">
      <c r="C89" s="1" t="s">
        <v>127</v>
      </c>
      <c r="E89" s="42"/>
      <c r="F89" s="43">
        <f t="shared" si="1"/>
        <v>0</v>
      </c>
      <c r="G89" s="44">
        <f t="shared" si="2"/>
        <v>0</v>
      </c>
    </row>
    <row r="90" spans="1:8" s="1" customFormat="1" x14ac:dyDescent="0.25">
      <c r="E90" s="42"/>
    </row>
    <row r="91" spans="1:8" s="1" customFormat="1" x14ac:dyDescent="0.25">
      <c r="E91" s="42"/>
    </row>
    <row r="92" spans="1:8" s="1" customFormat="1" x14ac:dyDescent="0.25">
      <c r="A92" s="41" t="s">
        <v>128</v>
      </c>
      <c r="E92" s="1" t="s">
        <v>118</v>
      </c>
      <c r="F92" s="1" t="s">
        <v>129</v>
      </c>
      <c r="G92" s="1">
        <f t="shared" ref="G92:G99" si="3">SUMIF($H$7:$H$37,F92,$E$7:$E$37)</f>
        <v>0</v>
      </c>
      <c r="H92" s="1">
        <f t="shared" ref="H92:H99" si="4">SUMIF($H$7:$H$37,F92,$F$7:$F$37)</f>
        <v>0</v>
      </c>
    </row>
    <row r="93" spans="1:8" s="1" customFormat="1" x14ac:dyDescent="0.25">
      <c r="E93" s="1" t="s">
        <v>118</v>
      </c>
      <c r="F93" s="1" t="s">
        <v>130</v>
      </c>
      <c r="G93" s="1">
        <f t="shared" si="3"/>
        <v>0</v>
      </c>
      <c r="H93" s="1">
        <f t="shared" si="4"/>
        <v>0</v>
      </c>
    </row>
    <row r="94" spans="1:8" s="1" customFormat="1" x14ac:dyDescent="0.25">
      <c r="E94" s="1" t="s">
        <v>118</v>
      </c>
      <c r="F94" s="1" t="s">
        <v>131</v>
      </c>
      <c r="G94" s="1">
        <f t="shared" si="3"/>
        <v>0</v>
      </c>
      <c r="H94" s="1">
        <f t="shared" si="4"/>
        <v>0</v>
      </c>
    </row>
    <row r="95" spans="1:8" s="1" customFormat="1" x14ac:dyDescent="0.25">
      <c r="E95" s="1" t="s">
        <v>120</v>
      </c>
      <c r="F95" s="1" t="s">
        <v>132</v>
      </c>
      <c r="G95" s="1">
        <f t="shared" si="3"/>
        <v>0</v>
      </c>
      <c r="H95" s="1">
        <f t="shared" si="4"/>
        <v>0</v>
      </c>
    </row>
    <row r="96" spans="1:8" s="1" customFormat="1" x14ac:dyDescent="0.25">
      <c r="A96" s="1" t="s">
        <v>133</v>
      </c>
      <c r="E96" s="1" t="s">
        <v>121</v>
      </c>
      <c r="F96" s="1" t="s">
        <v>134</v>
      </c>
      <c r="G96" s="1">
        <f t="shared" si="3"/>
        <v>0</v>
      </c>
      <c r="H96" s="1">
        <f t="shared" si="4"/>
        <v>0</v>
      </c>
    </row>
    <row r="97" spans="1:8" s="1" customFormat="1" x14ac:dyDescent="0.25">
      <c r="A97" s="1" t="s">
        <v>135</v>
      </c>
      <c r="E97" s="1" t="s">
        <v>118</v>
      </c>
      <c r="F97" s="1" t="s">
        <v>136</v>
      </c>
      <c r="G97" s="1">
        <f t="shared" si="3"/>
        <v>0</v>
      </c>
      <c r="H97" s="1">
        <f t="shared" si="4"/>
        <v>0</v>
      </c>
    </row>
    <row r="98" spans="1:8" s="1" customFormat="1" x14ac:dyDescent="0.25">
      <c r="E98" s="1" t="s">
        <v>121</v>
      </c>
      <c r="F98" s="1" t="s">
        <v>137</v>
      </c>
      <c r="G98" s="1">
        <f t="shared" si="3"/>
        <v>0</v>
      </c>
      <c r="H98" s="1">
        <f t="shared" si="4"/>
        <v>0</v>
      </c>
    </row>
    <row r="99" spans="1:8" s="1" customFormat="1" x14ac:dyDescent="0.25">
      <c r="E99" s="1" t="s">
        <v>118</v>
      </c>
      <c r="F99" s="1" t="s">
        <v>138</v>
      </c>
      <c r="G99" s="1">
        <f t="shared" si="3"/>
        <v>0</v>
      </c>
      <c r="H99" s="1">
        <f t="shared" si="4"/>
        <v>0</v>
      </c>
    </row>
    <row r="100" spans="1:8" s="1" customFormat="1" x14ac:dyDescent="0.25">
      <c r="E100" s="42"/>
      <c r="G100" s="1" t="s">
        <v>139</v>
      </c>
      <c r="H100" s="1" t="s">
        <v>139</v>
      </c>
    </row>
    <row r="101" spans="1:8" s="1" customFormat="1" x14ac:dyDescent="0.25">
      <c r="E101" s="42"/>
    </row>
    <row r="102" spans="1:8" s="1" customFormat="1" x14ac:dyDescent="0.25">
      <c r="E102" s="42"/>
    </row>
    <row r="103" spans="1:8" s="1" customFormat="1" x14ac:dyDescent="0.25">
      <c r="E103" s="42"/>
    </row>
    <row r="104" spans="1:8" s="1" customFormat="1" x14ac:dyDescent="0.25">
      <c r="E104" s="42"/>
    </row>
    <row r="105" spans="1:8" s="1" customFormat="1" x14ac:dyDescent="0.25">
      <c r="E105" s="42"/>
    </row>
    <row r="106" spans="1:8" s="1" customFormat="1" x14ac:dyDescent="0.25">
      <c r="E106" s="42"/>
    </row>
    <row r="107" spans="1:8" s="1" customFormat="1" x14ac:dyDescent="0.25">
      <c r="E107" s="42"/>
    </row>
    <row r="108" spans="1:8" s="1" customFormat="1" x14ac:dyDescent="0.25">
      <c r="E108" s="42"/>
    </row>
    <row r="109" spans="1:8" s="1" customFormat="1" x14ac:dyDescent="0.25">
      <c r="E109" s="42"/>
    </row>
    <row r="110" spans="1:8" s="1" customFormat="1" x14ac:dyDescent="0.25">
      <c r="E110" s="42"/>
    </row>
    <row r="111" spans="1:8" s="1" customFormat="1" x14ac:dyDescent="0.25">
      <c r="E111" s="42"/>
    </row>
    <row r="112" spans="1:8" s="1" customFormat="1" x14ac:dyDescent="0.25">
      <c r="E112" s="42"/>
    </row>
    <row r="113" spans="5:5" s="1" customFormat="1" x14ac:dyDescent="0.25">
      <c r="E113" s="42"/>
    </row>
    <row r="114" spans="5:5" s="1" customFormat="1" x14ac:dyDescent="0.25">
      <c r="E114" s="42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Port_SRE</vt:lpstr>
      <vt:lpstr>Port_SRE!Print_Area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2026-01-13T10:10:26Z</dcterms:created>
  <dcterms:modified xsi:type="dcterms:W3CDTF">2026-01-13T10:11:28Z</dcterms:modified>
</cp:coreProperties>
</file>