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FY 2023-24\12. February 2024\8. Website Upload- Monthly Portfolio\"/>
    </mc:Choice>
  </mc:AlternateContent>
  <xr:revisionPtr revIDLastSave="0" documentId="8_{055EB003-792B-4B2D-86EC-CA38455A460A}" xr6:coauthVersionLast="47" xr6:coauthVersionMax="47" xr10:uidLastSave="{00000000-0000-0000-0000-000000000000}"/>
  <bookViews>
    <workbookView xWindow="-120" yWindow="-120" windowWidth="20730" windowHeight="11160" xr2:uid="{C6CD1511-D912-474F-8128-EF7DBDFF6AD7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F127" i="1"/>
  <c r="G127" i="1" s="1"/>
  <c r="F126" i="1"/>
  <c r="G126" i="1" s="1"/>
  <c r="F125" i="1"/>
  <c r="F124" i="1"/>
  <c r="F123" i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F116" i="1"/>
  <c r="F100" i="1"/>
  <c r="F102" i="1" s="1"/>
  <c r="F90" i="1"/>
  <c r="G88" i="1" l="1"/>
  <c r="G80" i="1"/>
  <c r="G72" i="1"/>
  <c r="G64" i="1"/>
  <c r="G56" i="1"/>
  <c r="G48" i="1"/>
  <c r="G40" i="1"/>
  <c r="G32" i="1"/>
  <c r="G24" i="1"/>
  <c r="G16" i="1"/>
  <c r="G8" i="1"/>
  <c r="G35" i="1"/>
  <c r="G100" i="1"/>
  <c r="G87" i="1"/>
  <c r="G79" i="1"/>
  <c r="G71" i="1"/>
  <c r="G63" i="1"/>
  <c r="G55" i="1"/>
  <c r="G47" i="1"/>
  <c r="G39" i="1"/>
  <c r="G31" i="1"/>
  <c r="G23" i="1"/>
  <c r="G15" i="1"/>
  <c r="G7" i="1"/>
  <c r="G86" i="1"/>
  <c r="G78" i="1"/>
  <c r="G70" i="1"/>
  <c r="G62" i="1"/>
  <c r="G54" i="1"/>
  <c r="G46" i="1"/>
  <c r="G38" i="1"/>
  <c r="G30" i="1"/>
  <c r="G22" i="1"/>
  <c r="G14" i="1"/>
  <c r="G83" i="1"/>
  <c r="G59" i="1"/>
  <c r="G27" i="1"/>
  <c r="G98" i="1"/>
  <c r="G85" i="1"/>
  <c r="G77" i="1"/>
  <c r="G69" i="1"/>
  <c r="G61" i="1"/>
  <c r="G53" i="1"/>
  <c r="G45" i="1"/>
  <c r="G37" i="1"/>
  <c r="G29" i="1"/>
  <c r="G21" i="1"/>
  <c r="G13" i="1"/>
  <c r="G90" i="1"/>
  <c r="G75" i="1"/>
  <c r="G67" i="1"/>
  <c r="G51" i="1"/>
  <c r="G11" i="1"/>
  <c r="G94" i="1"/>
  <c r="G84" i="1"/>
  <c r="G76" i="1"/>
  <c r="G68" i="1"/>
  <c r="G60" i="1"/>
  <c r="G52" i="1"/>
  <c r="G44" i="1"/>
  <c r="G36" i="1"/>
  <c r="G28" i="1"/>
  <c r="G20" i="1"/>
  <c r="G12" i="1"/>
  <c r="G43" i="1"/>
  <c r="G82" i="1"/>
  <c r="G74" i="1"/>
  <c r="G66" i="1"/>
  <c r="G58" i="1"/>
  <c r="G50" i="1"/>
  <c r="G42" i="1"/>
  <c r="G34" i="1"/>
  <c r="G26" i="1"/>
  <c r="G18" i="1"/>
  <c r="G10" i="1"/>
  <c r="G89" i="1"/>
  <c r="G73" i="1"/>
  <c r="G65" i="1"/>
  <c r="G49" i="1"/>
  <c r="G33" i="1"/>
  <c r="G25" i="1"/>
  <c r="G9" i="1"/>
  <c r="G81" i="1"/>
  <c r="G57" i="1"/>
  <c r="G41" i="1"/>
  <c r="G17" i="1"/>
  <c r="G19" i="1"/>
  <c r="G123" i="1"/>
  <c r="G116" i="1"/>
  <c r="G124" i="1"/>
  <c r="G117" i="1"/>
  <c r="G125" i="1"/>
</calcChain>
</file>

<file path=xl/sharedStrings.xml><?xml version="1.0" encoding="utf-8"?>
<sst xmlns="http://schemas.openxmlformats.org/spreadsheetml/2006/main" count="306" uniqueCount="261">
  <si>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</si>
  <si>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</si>
  <si>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</si>
  <si>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</si>
  <si>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</si>
  <si>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</si>
  <si>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29-02-2024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</si>
  <si>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</si>
  <si>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</si>
  <si>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</si>
  <si>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</si>
  <si>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</si>
  <si>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</si>
  <si>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</si>
  <si>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</si>
  <si>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</si>
  <si>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</si>
  <si>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</si>
  <si>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</si>
  <si>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Manufacture of other petroleum n.e.c.</t>
  </si>
  <si>
    <t>INE003A01024</t>
  </si>
  <si>
    <t>SIEMENS LIMITED</t>
  </si>
  <si>
    <t>Manufacture of other electrical equipment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</si>
  <si>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</si>
  <si>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</si>
  <si>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</si>
  <si>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</si>
  <si>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</si>
  <si>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</si>
  <si>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INE016A01026</t>
  </si>
  <si>
    <t>Dabur India Limited</t>
  </si>
  <si>
    <t>Manufacture of hair oil, shampoo, hair dye etc.</t>
  </si>
  <si>
    <t>INE018A01030</t>
  </si>
  <si>
    <t>LARSEN AND TOUBRO LIMITED</t>
  </si>
  <si>
    <t>Other civil engineering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</si>
  <si>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</si>
  <si>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</si>
  <si>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</si>
  <si>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</si>
  <si>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</si>
  <si>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</si>
  <si>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</si>
  <si>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</si>
  <si>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</si>
  <si>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</si>
  <si>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</si>
  <si>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Production of liquid and gaseous fuels, illuminating oils, lubricating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</si>
  <si>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</si>
  <si>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</si>
  <si>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</si>
  <si>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</si>
  <si>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</si>
  <si>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</si>
  <si>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</si>
  <si>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</si>
  <si>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</si>
  <si>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</si>
  <si>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</si>
  <si>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</si>
  <si>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</si>
  <si>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</si>
  <si>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</si>
  <si>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</si>
  <si>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</si>
  <si>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</si>
  <si>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</si>
  <si>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</si>
  <si>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bearings, gears, gearing and driving elements</t>
  </si>
  <si>
    <t>INE075A01022</t>
  </si>
  <si>
    <t>WIPRO LTD</t>
  </si>
  <si>
    <t>INE081A01020</t>
  </si>
  <si>
    <t>TATA STEEL LIMITED.</t>
  </si>
  <si>
    <t>Manufacture of other iron and steel casting and products thereof</t>
  </si>
  <si>
    <t>INE089A01023</t>
  </si>
  <si>
    <t>Dr. Reddy's Laboratories Limited</t>
  </si>
  <si>
    <t>Manufacture of allopathic pharmaceutical preparations</t>
  </si>
  <si>
    <t>INE090A01021</t>
  </si>
  <si>
    <t>ICICI BANK LTD</t>
  </si>
  <si>
    <t>INE095A01012</t>
  </si>
  <si>
    <t>IndusInd Bank Limited</t>
  </si>
  <si>
    <t>INE0J1Y01017</t>
  </si>
  <si>
    <t>LIFE INSURANCE CORP Ltd.</t>
  </si>
  <si>
    <t>Life insurance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</si>
  <si>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</si>
  <si>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</si>
  <si>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</si>
  <si>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</si>
  <si>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</si>
  <si>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</si>
  <si>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</si>
  <si>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</si>
  <si>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INE123W01016</t>
  </si>
  <si>
    <t>SBI LIFE INSURANCE COMPANY LIMITED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</si>
  <si>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</si>
  <si>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</si>
  <si>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</si>
  <si>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</si>
  <si>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</si>
  <si>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</si>
  <si>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</si>
  <si>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</si>
  <si>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</si>
  <si>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</si>
  <si>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</si>
  <si>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</si>
  <si>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</si>
  <si>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</si>
  <si>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</si>
  <si>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</si>
  <si>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</si>
  <si>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</si>
  <si>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</si>
  <si>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</si>
  <si>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</si>
  <si>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</si>
  <si>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</si>
  <si>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</si>
  <si>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</si>
  <si>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</si>
  <si>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</si>
  <si>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</si>
  <si>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</si>
  <si>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</si>
  <si>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</si>
  <si>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</si>
  <si>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</si>
  <si>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</si>
  <si>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</si>
  <si>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</si>
  <si>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</si>
  <si>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</si>
  <si>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</si>
  <si>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</si>
  <si>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</si>
  <si>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</si>
  <si>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milk-powder, ice-cream powder and condensed milk except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</si>
  <si>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</si>
  <si>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</si>
  <si>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</si>
  <si>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</si>
  <si>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</si>
  <si>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</si>
  <si>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</si>
  <si>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</si>
  <si>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</si>
  <si>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</si>
  <si>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</si>
  <si>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</si>
  <si>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</si>
  <si>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</si>
  <si>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</si>
  <si>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</si>
  <si>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</si>
  <si>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</si>
  <si>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</si>
  <si>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</si>
  <si>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</si>
  <si>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other pharmaceutical and botanical products n.e.c. like Hina powder etc</t>
  </si>
  <si>
    <t>INE397D01024</t>
  </si>
  <si>
    <t>BHARTI AIRTEL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</si>
  <si>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</si>
  <si>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</si>
  <si>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</si>
  <si>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</si>
  <si>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</si>
  <si>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</si>
  <si>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INE476A01014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</si>
  <si>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</si>
  <si>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</si>
  <si>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</si>
  <si>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</si>
  <si>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</si>
  <si>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</si>
  <si>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INE585B01010</t>
  </si>
  <si>
    <t>MARUTI SUZUKI INDIA LTD.</t>
  </si>
  <si>
    <t>Manufacture of passenger cars</t>
  </si>
  <si>
    <t>INE669C01036</t>
  </si>
  <si>
    <t>TECH MAHINDRA LIMITED</t>
  </si>
  <si>
    <t>INE686F01025</t>
  </si>
  <si>
    <t>United Breweries Limited</t>
  </si>
  <si>
    <t>Manufacture of beer</t>
  </si>
  <si>
    <t>INE721A01013</t>
  </si>
  <si>
    <t>SHRIRAM TRANSPORT FINANCE COMPANY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</si>
  <si>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</si>
  <si>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</si>
  <si>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</si>
  <si>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</si>
  <si>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</si>
  <si>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</si>
  <si>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</si>
  <si>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</si>
  <si>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INE774D01024</t>
  </si>
  <si>
    <t>Mahindra &amp; Mahindra financial services ltd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</si>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</sst>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0" fillId="0" borderId="5" xfId="3" applyFont="1" applyBorder="1"/>
    <xf numFmtId="9" fontId="0" fillId="0" borderId="7" xfId="1" applyFont="1" applyFill="1" applyBorder="1"/>
    <xf numFmtId="164" fontId="2" fillId="0" borderId="8" xfId="2" quotePrefix="1" applyNumberFormat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164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A202A205-5580-4B1F-94CE-8345B5E6F4AE}"/>
    <cellStyle name="Normal" xfId="0" builtinId="0"/>
    <cellStyle name="Normal 2" xfId="2" xr:uid="{449CF329-8563-499F-B93E-B47A7DBD0D65}"/>
    <cellStyle name="Percent" xfId="1" builtinId="5"/>
    <cellStyle name="Percent 2" xfId="4" xr:uid="{B2BD9B4C-DEDA-4A03-8EE9-A653AFD7F608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48EAC9-F8BC-4546-8D4D-1CDFA8916251}" name="Table1345676856" displayName="Table1345676856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ADF11E78-DC40-4D36-954A-676E50E9F85F}" name="ISIN No." dataDxfId="6"/>
    <tableColumn id="2" xr3:uid="{FE1CE64D-7767-4107-9C51-346C6A9E5C6A}" name="Name of the Instrument" dataDxfId="5"/>
    <tableColumn id="3" xr3:uid="{93CCCD56-B703-4708-969B-8423F822D57F}" name="Industry " dataDxfId="4"/>
    <tableColumn id="4" xr3:uid="{91AB9651-90DB-4AD4-BF8D-A9A6C0A2D7E7}" name="Quantity" dataDxfId="3"/>
    <tableColumn id="5" xr3:uid="{00A90F72-3893-41B9-9732-5635764577F9}" name="Market Value" dataDxfId="2"/>
    <tableColumn id="6" xr3:uid="{5B2CC1ED-8F26-4839-A335-99EB6A545797}" name="% of Portfolio" dataDxfId="1" dataCellStyle="Percent">
      <calculatedColumnFormula>+F7/$F$102</calculatedColumnFormula>
    </tableColumn>
    <tableColumn id="7" xr3:uid="{E58FA0A0-E7FB-45A3-9572-E0B7F32BBC2C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EF43-406F-4787-BAC8-DA332695D2F8}">
  <sheetPr>
    <tabColor rgb="FF7030A0"/>
  </sheetPr>
  <dimension ref="A2:O138"/>
  <sheetViews>
    <sheetView showGridLines="0" tabSelected="1" zoomScaleNormal="100" zoomScaleSheetLayoutView="89" workbookViewId="0">
      <selection activeCell="C10" sqref="C10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441</v>
      </c>
      <c r="F7" s="16">
        <v>318247.65000000002</v>
      </c>
      <c r="G7" s="17">
        <f t="shared" ref="G7:G70" si="0">+F7/$F$102</f>
        <v>9.8983170115595084E-4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8457</v>
      </c>
      <c r="F8" s="16">
        <v>24707971.199999999</v>
      </c>
      <c r="G8" s="17">
        <f t="shared" si="0"/>
        <v>7.6848118642850113E-2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360</v>
      </c>
      <c r="F9" s="16">
        <v>1684530</v>
      </c>
      <c r="G9" s="17">
        <f t="shared" si="0"/>
        <v>5.2393197421826488E-3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750</v>
      </c>
      <c r="F10" s="16">
        <v>1551825</v>
      </c>
      <c r="G10" s="17">
        <f t="shared" si="0"/>
        <v>4.8265732037497634E-3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8312</v>
      </c>
      <c r="F11" s="16">
        <v>13913456.800000001</v>
      </c>
      <c r="G11" s="17">
        <f t="shared" si="0"/>
        <v>4.3274414165521198E-2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1350</v>
      </c>
      <c r="F12" s="16">
        <v>726502.5</v>
      </c>
      <c r="G12" s="17">
        <f t="shared" si="0"/>
        <v>2.2596088469751499E-3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2828</v>
      </c>
      <c r="F13" s="16">
        <v>9834511.4000000004</v>
      </c>
      <c r="G13" s="17">
        <f t="shared" si="0"/>
        <v>3.0587849271155942E-2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3450</v>
      </c>
      <c r="F14" s="16">
        <v>1525072.5</v>
      </c>
      <c r="G14" s="17">
        <f t="shared" si="0"/>
        <v>4.7433660768937611E-3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683</v>
      </c>
      <c r="F15" s="16">
        <v>1927357.7</v>
      </c>
      <c r="G15" s="17">
        <f t="shared" si="0"/>
        <v>5.9945760822649298E-3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7750</v>
      </c>
      <c r="F16" s="16">
        <v>2057237.5</v>
      </c>
      <c r="G16" s="17">
        <f t="shared" si="0"/>
        <v>6.3985355251069895E-3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6615</v>
      </c>
      <c r="F17" s="16">
        <v>3994467.75</v>
      </c>
      <c r="G17" s="17">
        <f t="shared" si="0"/>
        <v>1.242381776643153E-2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49</v>
      </c>
      <c r="E18" s="16">
        <v>2579</v>
      </c>
      <c r="F18" s="16">
        <v>6221321.7000000002</v>
      </c>
      <c r="G18" s="17">
        <f t="shared" si="0"/>
        <v>1.9349903893239845E-2</v>
      </c>
      <c r="H18" s="18"/>
    </row>
    <row r="19" spans="1:8" x14ac:dyDescent="0.25">
      <c r="A19" s="13"/>
      <c r="B19" s="14" t="s">
        <v>50</v>
      </c>
      <c r="C19" s="15" t="s">
        <v>51</v>
      </c>
      <c r="D19" s="15" t="s">
        <v>52</v>
      </c>
      <c r="E19" s="16">
        <v>6400</v>
      </c>
      <c r="F19" s="16">
        <v>3224640</v>
      </c>
      <c r="G19" s="17">
        <f t="shared" si="0"/>
        <v>1.0029456295484115E-2</v>
      </c>
      <c r="H19" s="18"/>
    </row>
    <row r="20" spans="1:8" x14ac:dyDescent="0.25">
      <c r="A20" s="13"/>
      <c r="B20" s="14" t="s">
        <v>53</v>
      </c>
      <c r="C20" s="15" t="s">
        <v>54</v>
      </c>
      <c r="D20" s="15" t="s">
        <v>43</v>
      </c>
      <c r="E20" s="16">
        <v>16658</v>
      </c>
      <c r="F20" s="16">
        <v>23377837.199999999</v>
      </c>
      <c r="G20" s="17">
        <f t="shared" si="0"/>
        <v>7.2711061228646526E-2</v>
      </c>
      <c r="H20" s="18"/>
    </row>
    <row r="21" spans="1:8" x14ac:dyDescent="0.25">
      <c r="A21" s="13"/>
      <c r="B21" s="14" t="s">
        <v>55</v>
      </c>
      <c r="C21" s="15" t="s">
        <v>56</v>
      </c>
      <c r="D21" s="15" t="s">
        <v>57</v>
      </c>
      <c r="E21" s="16">
        <v>3773</v>
      </c>
      <c r="F21" s="16">
        <v>5953605.3499999996</v>
      </c>
      <c r="G21" s="17">
        <f t="shared" si="0"/>
        <v>1.8517237477171222E-2</v>
      </c>
      <c r="H21" s="18"/>
    </row>
    <row r="22" spans="1:8" x14ac:dyDescent="0.25">
      <c r="A22" s="13"/>
      <c r="B22" s="14" t="s">
        <v>58</v>
      </c>
      <c r="C22" s="15" t="s">
        <v>59</v>
      </c>
      <c r="D22" s="15" t="s">
        <v>57</v>
      </c>
      <c r="E22" s="16">
        <v>1775</v>
      </c>
      <c r="F22" s="16">
        <v>2627621.25</v>
      </c>
      <c r="G22" s="17">
        <f t="shared" si="0"/>
        <v>8.172575074414613E-3</v>
      </c>
      <c r="H22" s="18"/>
    </row>
    <row r="23" spans="1:8" x14ac:dyDescent="0.25">
      <c r="A23" s="13"/>
      <c r="B23" s="14" t="s">
        <v>60</v>
      </c>
      <c r="C23" s="15" t="s">
        <v>61</v>
      </c>
      <c r="D23" s="15" t="s">
        <v>43</v>
      </c>
      <c r="E23" s="16">
        <v>12468</v>
      </c>
      <c r="F23" s="16">
        <v>9327310.8000000007</v>
      </c>
      <c r="G23" s="17">
        <f t="shared" si="0"/>
        <v>2.9010325500830166E-2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64</v>
      </c>
      <c r="E24" s="16">
        <v>365</v>
      </c>
      <c r="F24" s="16">
        <v>1384226</v>
      </c>
      <c r="G24" s="17">
        <f t="shared" si="0"/>
        <v>4.3052973882581605E-3</v>
      </c>
      <c r="H24" s="18"/>
    </row>
    <row r="25" spans="1:8" x14ac:dyDescent="0.25">
      <c r="A25" s="13"/>
      <c r="B25" s="14" t="s">
        <v>65</v>
      </c>
      <c r="C25" s="15" t="s">
        <v>66</v>
      </c>
      <c r="D25" s="15" t="s">
        <v>67</v>
      </c>
      <c r="E25" s="16">
        <v>2556</v>
      </c>
      <c r="F25" s="16">
        <v>1761978.6</v>
      </c>
      <c r="G25" s="17">
        <f t="shared" si="0"/>
        <v>5.4802047243345886E-3</v>
      </c>
      <c r="H25" s="18"/>
    </row>
    <row r="26" spans="1:8" x14ac:dyDescent="0.25">
      <c r="A26" s="13"/>
      <c r="B26" s="14" t="s">
        <v>68</v>
      </c>
      <c r="C26" s="15" t="s">
        <v>69</v>
      </c>
      <c r="D26" s="15" t="s">
        <v>28</v>
      </c>
      <c r="E26" s="16">
        <v>3000</v>
      </c>
      <c r="F26" s="16">
        <v>1555800</v>
      </c>
      <c r="G26" s="17">
        <f t="shared" si="0"/>
        <v>4.8389364718276102E-3</v>
      </c>
      <c r="H26" s="18"/>
    </row>
    <row r="27" spans="1:8" x14ac:dyDescent="0.25">
      <c r="A27" s="13"/>
      <c r="B27" s="14" t="s">
        <v>70</v>
      </c>
      <c r="C27" s="15" t="s">
        <v>71</v>
      </c>
      <c r="D27" s="15" t="s">
        <v>72</v>
      </c>
      <c r="E27" s="16">
        <v>27330</v>
      </c>
      <c r="F27" s="16">
        <v>3849430.5</v>
      </c>
      <c r="G27" s="17">
        <f t="shared" si="0"/>
        <v>1.1972714771960146E-2</v>
      </c>
      <c r="H27" s="18"/>
    </row>
    <row r="28" spans="1:8" x14ac:dyDescent="0.25">
      <c r="A28" s="13"/>
      <c r="B28" s="14" t="s">
        <v>73</v>
      </c>
      <c r="C28" s="15" t="s">
        <v>74</v>
      </c>
      <c r="D28" s="15" t="s">
        <v>75</v>
      </c>
      <c r="E28" s="16">
        <v>537</v>
      </c>
      <c r="F28" s="16">
        <v>3449822.25</v>
      </c>
      <c r="G28" s="17">
        <f t="shared" si="0"/>
        <v>1.0729830766709981E-2</v>
      </c>
      <c r="H28" s="18"/>
    </row>
    <row r="29" spans="1:8" x14ac:dyDescent="0.25">
      <c r="A29" s="13"/>
      <c r="B29" s="14" t="s">
        <v>76</v>
      </c>
      <c r="C29" s="15" t="s">
        <v>77</v>
      </c>
      <c r="D29" s="15" t="s">
        <v>43</v>
      </c>
      <c r="E29" s="16">
        <v>20182</v>
      </c>
      <c r="F29" s="16">
        <v>21235500.399999999</v>
      </c>
      <c r="G29" s="17">
        <f t="shared" si="0"/>
        <v>6.6047845084888673E-2</v>
      </c>
      <c r="H29" s="18"/>
    </row>
    <row r="30" spans="1:8" x14ac:dyDescent="0.25">
      <c r="A30" s="13"/>
      <c r="B30" s="14" t="s">
        <v>78</v>
      </c>
      <c r="C30" s="15" t="s">
        <v>79</v>
      </c>
      <c r="D30" s="15" t="s">
        <v>43</v>
      </c>
      <c r="E30" s="16">
        <v>2553</v>
      </c>
      <c r="F30" s="16">
        <v>3765419.7</v>
      </c>
      <c r="G30" s="17">
        <f t="shared" si="0"/>
        <v>1.1711419667096143E-2</v>
      </c>
      <c r="H30" s="18"/>
    </row>
    <row r="31" spans="1:8" x14ac:dyDescent="0.25">
      <c r="A31" s="13"/>
      <c r="B31" s="14" t="s">
        <v>80</v>
      </c>
      <c r="C31" s="15" t="s">
        <v>81</v>
      </c>
      <c r="D31" s="15" t="s">
        <v>82</v>
      </c>
      <c r="E31" s="16">
        <v>1650</v>
      </c>
      <c r="F31" s="16">
        <v>1687620</v>
      </c>
      <c r="G31" s="17">
        <f t="shared" si="0"/>
        <v>5.2489304335941074E-3</v>
      </c>
      <c r="H31" s="18"/>
    </row>
    <row r="32" spans="1:8" x14ac:dyDescent="0.25">
      <c r="A32" s="13"/>
      <c r="B32" s="14" t="s">
        <v>83</v>
      </c>
      <c r="C32" s="15" t="s">
        <v>84</v>
      </c>
      <c r="D32" s="15" t="s">
        <v>85</v>
      </c>
      <c r="E32" s="16">
        <v>2170</v>
      </c>
      <c r="F32" s="16">
        <v>4193308</v>
      </c>
      <c r="G32" s="17">
        <f t="shared" si="0"/>
        <v>1.3042261870938741E-2</v>
      </c>
      <c r="H32" s="18"/>
    </row>
    <row r="33" spans="1:8" x14ac:dyDescent="0.25">
      <c r="A33" s="13"/>
      <c r="B33" s="14" t="s">
        <v>86</v>
      </c>
      <c r="C33" s="15" t="s">
        <v>87</v>
      </c>
      <c r="D33" s="15" t="s">
        <v>88</v>
      </c>
      <c r="E33" s="16">
        <v>135</v>
      </c>
      <c r="F33" s="16">
        <v>735068.25</v>
      </c>
      <c r="G33" s="17">
        <f t="shared" si="0"/>
        <v>2.2862505233368657E-3</v>
      </c>
      <c r="H33" s="18"/>
    </row>
    <row r="34" spans="1:8" x14ac:dyDescent="0.25">
      <c r="A34" s="13"/>
      <c r="B34" s="14" t="s">
        <v>89</v>
      </c>
      <c r="C34" s="15" t="s">
        <v>90</v>
      </c>
      <c r="D34" s="15" t="s">
        <v>37</v>
      </c>
      <c r="E34" s="16">
        <v>1296</v>
      </c>
      <c r="F34" s="16">
        <v>1411603.2</v>
      </c>
      <c r="G34" s="17">
        <f t="shared" si="0"/>
        <v>4.3904474921124597E-3</v>
      </c>
      <c r="H34" s="18"/>
    </row>
    <row r="35" spans="1:8" x14ac:dyDescent="0.25">
      <c r="A35" s="13"/>
      <c r="B35" s="14" t="s">
        <v>91</v>
      </c>
      <c r="C35" s="15" t="s">
        <v>92</v>
      </c>
      <c r="D35" s="15" t="s">
        <v>82</v>
      </c>
      <c r="E35" s="16">
        <v>1910</v>
      </c>
      <c r="F35" s="16">
        <v>2965370.5</v>
      </c>
      <c r="G35" s="17">
        <f t="shared" si="0"/>
        <v>9.2230617463245138E-3</v>
      </c>
      <c r="H35" s="18"/>
    </row>
    <row r="36" spans="1:8" x14ac:dyDescent="0.25">
      <c r="A36" s="13"/>
      <c r="B36" s="14" t="s">
        <v>93</v>
      </c>
      <c r="C36" s="15" t="s">
        <v>94</v>
      </c>
      <c r="D36" s="15" t="s">
        <v>95</v>
      </c>
      <c r="E36" s="16">
        <v>13050</v>
      </c>
      <c r="F36" s="16">
        <v>2378362.5</v>
      </c>
      <c r="G36" s="17">
        <f t="shared" si="0"/>
        <v>7.3973165217104354E-3</v>
      </c>
      <c r="H36" s="18"/>
    </row>
    <row r="37" spans="1:8" x14ac:dyDescent="0.25">
      <c r="A37" s="13"/>
      <c r="B37" s="14" t="s">
        <v>96</v>
      </c>
      <c r="C37" s="15" t="s">
        <v>97</v>
      </c>
      <c r="D37" s="15" t="s">
        <v>98</v>
      </c>
      <c r="E37" s="16">
        <v>325</v>
      </c>
      <c r="F37" s="16">
        <v>625040</v>
      </c>
      <c r="G37" s="17">
        <f t="shared" si="0"/>
        <v>1.9440344853780239E-3</v>
      </c>
      <c r="H37" s="18"/>
    </row>
    <row r="38" spans="1:8" x14ac:dyDescent="0.25">
      <c r="A38" s="13"/>
      <c r="B38" s="14" t="s">
        <v>99</v>
      </c>
      <c r="C38" s="15" t="s">
        <v>100</v>
      </c>
      <c r="D38" s="15" t="s">
        <v>101</v>
      </c>
      <c r="E38" s="16">
        <v>540</v>
      </c>
      <c r="F38" s="16">
        <v>1964115</v>
      </c>
      <c r="G38" s="17">
        <f t="shared" si="0"/>
        <v>6.1089006995524407E-3</v>
      </c>
      <c r="H38" s="18"/>
    </row>
    <row r="39" spans="1:8" x14ac:dyDescent="0.25">
      <c r="A39" s="13"/>
      <c r="B39" s="14" t="s">
        <v>102</v>
      </c>
      <c r="C39" s="15" t="s">
        <v>103</v>
      </c>
      <c r="D39" s="15" t="s">
        <v>104</v>
      </c>
      <c r="E39" s="16">
        <v>19993</v>
      </c>
      <c r="F39" s="16">
        <v>8123155.9000000004</v>
      </c>
      <c r="G39" s="17">
        <f t="shared" si="0"/>
        <v>2.5265095353420516E-2</v>
      </c>
      <c r="H39" s="18"/>
    </row>
    <row r="40" spans="1:8" x14ac:dyDescent="0.25">
      <c r="A40" s="13"/>
      <c r="B40" s="14" t="s">
        <v>105</v>
      </c>
      <c r="C40" s="15" t="s">
        <v>106</v>
      </c>
      <c r="D40" s="15" t="s">
        <v>107</v>
      </c>
      <c r="E40" s="16">
        <v>5095</v>
      </c>
      <c r="F40" s="16">
        <v>4841269</v>
      </c>
      <c r="G40" s="17">
        <f t="shared" si="0"/>
        <v>1.5057586536848171E-2</v>
      </c>
      <c r="H40" s="18"/>
    </row>
    <row r="41" spans="1:8" x14ac:dyDescent="0.25">
      <c r="A41" s="13"/>
      <c r="B41" s="14" t="s">
        <v>108</v>
      </c>
      <c r="C41" s="15" t="s">
        <v>109</v>
      </c>
      <c r="D41" s="15" t="s">
        <v>64</v>
      </c>
      <c r="E41" s="16">
        <v>1105</v>
      </c>
      <c r="F41" s="16">
        <v>4891282.5</v>
      </c>
      <c r="G41" s="17">
        <f t="shared" si="0"/>
        <v>1.5213141331316451E-2</v>
      </c>
      <c r="H41" s="18"/>
    </row>
    <row r="42" spans="1:8" x14ac:dyDescent="0.25">
      <c r="A42" s="13"/>
      <c r="B42" s="14" t="s">
        <v>110</v>
      </c>
      <c r="C42" s="15" t="s">
        <v>111</v>
      </c>
      <c r="D42" s="15" t="s">
        <v>88</v>
      </c>
      <c r="E42" s="16">
        <v>1000</v>
      </c>
      <c r="F42" s="16">
        <v>1531350</v>
      </c>
      <c r="G42" s="17">
        <f t="shared" si="0"/>
        <v>4.7628907096883989E-3</v>
      </c>
      <c r="H42" s="18"/>
    </row>
    <row r="43" spans="1:8" x14ac:dyDescent="0.25">
      <c r="A43" s="13"/>
      <c r="B43" s="14" t="s">
        <v>112</v>
      </c>
      <c r="C43" s="15" t="s">
        <v>113</v>
      </c>
      <c r="D43" s="15" t="s">
        <v>114</v>
      </c>
      <c r="E43" s="16">
        <v>3025</v>
      </c>
      <c r="F43" s="16">
        <v>3599901.25</v>
      </c>
      <c r="G43" s="17">
        <f t="shared" si="0"/>
        <v>1.119661489497545E-2</v>
      </c>
      <c r="H43" s="18"/>
    </row>
    <row r="44" spans="1:8" x14ac:dyDescent="0.25">
      <c r="A44" s="13"/>
      <c r="B44" s="14" t="s">
        <v>115</v>
      </c>
      <c r="C44" s="15" t="s">
        <v>116</v>
      </c>
      <c r="D44" s="15" t="s">
        <v>117</v>
      </c>
      <c r="E44" s="16">
        <v>405</v>
      </c>
      <c r="F44" s="16">
        <v>1587154.5</v>
      </c>
      <c r="G44" s="17">
        <f t="shared" si="0"/>
        <v>4.9364569973488334E-3</v>
      </c>
      <c r="H44" s="18"/>
    </row>
    <row r="45" spans="1:8" x14ac:dyDescent="0.25">
      <c r="A45" s="13"/>
      <c r="B45" s="14" t="s">
        <v>118</v>
      </c>
      <c r="C45" s="15" t="s">
        <v>119</v>
      </c>
      <c r="D45" s="15" t="s">
        <v>120</v>
      </c>
      <c r="E45" s="16">
        <v>2375</v>
      </c>
      <c r="F45" s="16">
        <v>3345187.5</v>
      </c>
      <c r="G45" s="17">
        <f t="shared" si="0"/>
        <v>1.0404389895135509E-2</v>
      </c>
      <c r="H45" s="18"/>
    </row>
    <row r="46" spans="1:8" x14ac:dyDescent="0.25">
      <c r="A46" s="13"/>
      <c r="B46" s="14" t="s">
        <v>121</v>
      </c>
      <c r="C46" s="15" t="s">
        <v>122</v>
      </c>
      <c r="D46" s="15" t="s">
        <v>123</v>
      </c>
      <c r="E46" s="16">
        <v>11600</v>
      </c>
      <c r="F46" s="16">
        <v>3069360</v>
      </c>
      <c r="G46" s="17">
        <f t="shared" si="0"/>
        <v>9.5464957251374175E-3</v>
      </c>
      <c r="H46" s="18"/>
    </row>
    <row r="47" spans="1:8" x14ac:dyDescent="0.25">
      <c r="A47" s="13"/>
      <c r="B47" s="14" t="s">
        <v>124</v>
      </c>
      <c r="C47" s="15" t="s">
        <v>125</v>
      </c>
      <c r="D47" s="15" t="s">
        <v>28</v>
      </c>
      <c r="E47" s="16">
        <v>260</v>
      </c>
      <c r="F47" s="16">
        <v>1378221</v>
      </c>
      <c r="G47" s="17">
        <f t="shared" si="0"/>
        <v>4.2866203002562804E-3</v>
      </c>
      <c r="H47" s="18"/>
    </row>
    <row r="48" spans="1:8" x14ac:dyDescent="0.25">
      <c r="A48" s="13"/>
      <c r="B48" s="14" t="s">
        <v>126</v>
      </c>
      <c r="C48" s="15" t="s">
        <v>127</v>
      </c>
      <c r="D48" s="15" t="s">
        <v>128</v>
      </c>
      <c r="E48" s="16">
        <v>597</v>
      </c>
      <c r="F48" s="16">
        <v>2964224.4</v>
      </c>
      <c r="G48" s="17">
        <f t="shared" si="0"/>
        <v>9.2194970817851361E-3</v>
      </c>
      <c r="H48" s="18"/>
    </row>
    <row r="49" spans="1:8" x14ac:dyDescent="0.25">
      <c r="A49" s="13"/>
      <c r="B49" s="14" t="s">
        <v>129</v>
      </c>
      <c r="C49" s="15" t="s">
        <v>130</v>
      </c>
      <c r="D49" s="15" t="s">
        <v>43</v>
      </c>
      <c r="E49" s="16">
        <v>2804</v>
      </c>
      <c r="F49" s="16">
        <v>4737217.8</v>
      </c>
      <c r="G49" s="17">
        <f t="shared" si="0"/>
        <v>1.4733960655232648E-2</v>
      </c>
      <c r="H49" s="18"/>
    </row>
    <row r="50" spans="1:8" x14ac:dyDescent="0.25">
      <c r="A50" s="13"/>
      <c r="B50" s="14" t="s">
        <v>131</v>
      </c>
      <c r="C50" s="15" t="s">
        <v>132</v>
      </c>
      <c r="D50" s="15" t="s">
        <v>43</v>
      </c>
      <c r="E50" s="16">
        <v>8145</v>
      </c>
      <c r="F50" s="16">
        <v>8756689.5</v>
      </c>
      <c r="G50" s="17">
        <f t="shared" si="0"/>
        <v>2.7235547110181182E-2</v>
      </c>
      <c r="H50" s="18"/>
    </row>
    <row r="51" spans="1:8" x14ac:dyDescent="0.25">
      <c r="A51" s="13"/>
      <c r="B51" s="14" t="s">
        <v>133</v>
      </c>
      <c r="C51" s="15" t="s">
        <v>134</v>
      </c>
      <c r="D51" s="15" t="s">
        <v>135</v>
      </c>
      <c r="E51" s="16">
        <v>1430</v>
      </c>
      <c r="F51" s="16">
        <v>3712566</v>
      </c>
      <c r="G51" s="17">
        <f t="shared" si="0"/>
        <v>1.1547031123195233E-2</v>
      </c>
      <c r="H51" s="18"/>
    </row>
    <row r="52" spans="1:8" x14ac:dyDescent="0.25">
      <c r="A52" s="13"/>
      <c r="B52" s="14" t="s">
        <v>136</v>
      </c>
      <c r="C52" s="15" t="s">
        <v>137</v>
      </c>
      <c r="D52" s="15" t="s">
        <v>138</v>
      </c>
      <c r="E52" s="16">
        <v>2365</v>
      </c>
      <c r="F52" s="16">
        <v>879188.75</v>
      </c>
      <c r="G52" s="17">
        <f t="shared" si="0"/>
        <v>2.7345021905100446E-3</v>
      </c>
      <c r="H52" s="18"/>
    </row>
    <row r="53" spans="1:8" x14ac:dyDescent="0.25">
      <c r="A53" s="13"/>
      <c r="B53" s="14" t="s">
        <v>139</v>
      </c>
      <c r="C53" s="15" t="s">
        <v>140</v>
      </c>
      <c r="D53" s="15" t="s">
        <v>141</v>
      </c>
      <c r="E53" s="16">
        <v>1365</v>
      </c>
      <c r="F53" s="16">
        <v>3449013.75</v>
      </c>
      <c r="G53" s="17">
        <f t="shared" si="0"/>
        <v>1.0727316124636789E-2</v>
      </c>
      <c r="H53" s="18"/>
    </row>
    <row r="54" spans="1:8" x14ac:dyDescent="0.25">
      <c r="A54" s="13"/>
      <c r="B54" s="14" t="s">
        <v>142</v>
      </c>
      <c r="C54" s="15" t="s">
        <v>143</v>
      </c>
      <c r="D54" s="15" t="s">
        <v>144</v>
      </c>
      <c r="E54" s="16">
        <v>15870</v>
      </c>
      <c r="F54" s="16">
        <v>3254937</v>
      </c>
      <c r="G54" s="17">
        <f t="shared" si="0"/>
        <v>1.0123687725158212E-2</v>
      </c>
      <c r="H54" s="18"/>
    </row>
    <row r="55" spans="1:8" x14ac:dyDescent="0.25">
      <c r="A55" s="13"/>
      <c r="B55" s="14" t="s">
        <v>145</v>
      </c>
      <c r="C55" s="15" t="s">
        <v>146</v>
      </c>
      <c r="D55" s="15" t="s">
        <v>147</v>
      </c>
      <c r="E55" s="16">
        <v>2320</v>
      </c>
      <c r="F55" s="16">
        <v>2090784</v>
      </c>
      <c r="G55" s="17">
        <f t="shared" si="0"/>
        <v>6.5028737320437192E-3</v>
      </c>
      <c r="H55" s="18"/>
    </row>
    <row r="56" spans="1:8" x14ac:dyDescent="0.25">
      <c r="A56" s="13"/>
      <c r="B56" s="14" t="s">
        <v>148</v>
      </c>
      <c r="C56" s="15" t="s">
        <v>149</v>
      </c>
      <c r="D56" s="15" t="s">
        <v>150</v>
      </c>
      <c r="E56" s="16">
        <v>1315</v>
      </c>
      <c r="F56" s="16">
        <v>4766086</v>
      </c>
      <c r="G56" s="17">
        <f t="shared" si="0"/>
        <v>1.4823748150962187E-2</v>
      </c>
      <c r="H56" s="18"/>
    </row>
    <row r="57" spans="1:8" x14ac:dyDescent="0.25">
      <c r="A57" s="13"/>
      <c r="B57" s="14" t="s">
        <v>151</v>
      </c>
      <c r="C57" s="15" t="s">
        <v>152</v>
      </c>
      <c r="D57" s="15" t="s">
        <v>37</v>
      </c>
      <c r="E57" s="16">
        <v>726</v>
      </c>
      <c r="F57" s="16">
        <v>4715624.0999999996</v>
      </c>
      <c r="G57" s="17">
        <f t="shared" si="0"/>
        <v>1.4666798717649601E-2</v>
      </c>
      <c r="H57" s="18"/>
    </row>
    <row r="58" spans="1:8" x14ac:dyDescent="0.25">
      <c r="A58" s="13"/>
      <c r="B58" s="14" t="s">
        <v>153</v>
      </c>
      <c r="C58" s="15" t="s">
        <v>154</v>
      </c>
      <c r="D58" s="15" t="s">
        <v>57</v>
      </c>
      <c r="E58" s="16">
        <v>2175</v>
      </c>
      <c r="F58" s="16">
        <v>3525783.75</v>
      </c>
      <c r="G58" s="17">
        <f t="shared" si="0"/>
        <v>1.0966090486985552E-2</v>
      </c>
      <c r="H58" s="18"/>
    </row>
    <row r="59" spans="1:8" x14ac:dyDescent="0.25">
      <c r="A59" s="13"/>
      <c r="B59" s="14" t="s">
        <v>155</v>
      </c>
      <c r="C59" s="15" t="s">
        <v>156</v>
      </c>
      <c r="D59" s="15" t="s">
        <v>157</v>
      </c>
      <c r="E59" s="16">
        <v>60</v>
      </c>
      <c r="F59" s="16">
        <v>1706052</v>
      </c>
      <c r="G59" s="17">
        <f t="shared" si="0"/>
        <v>5.3062586744018758E-3</v>
      </c>
      <c r="H59" s="18"/>
    </row>
    <row r="60" spans="1:8" x14ac:dyDescent="0.25">
      <c r="A60" s="13"/>
      <c r="B60" s="14" t="s">
        <v>158</v>
      </c>
      <c r="C60" s="15" t="s">
        <v>159</v>
      </c>
      <c r="D60" s="15" t="s">
        <v>16</v>
      </c>
      <c r="E60" s="16">
        <v>8853</v>
      </c>
      <c r="F60" s="16">
        <v>9945017.5500000007</v>
      </c>
      <c r="G60" s="17">
        <f t="shared" si="0"/>
        <v>3.0931551700514637E-2</v>
      </c>
      <c r="H60" s="18"/>
    </row>
    <row r="61" spans="1:8" x14ac:dyDescent="0.25">
      <c r="A61" s="13"/>
      <c r="B61" s="14" t="s">
        <v>160</v>
      </c>
      <c r="C61" s="15" t="s">
        <v>161</v>
      </c>
      <c r="D61" s="15" t="s">
        <v>162</v>
      </c>
      <c r="E61" s="16">
        <v>545</v>
      </c>
      <c r="F61" s="16">
        <v>627295</v>
      </c>
      <c r="G61" s="17">
        <f t="shared" si="0"/>
        <v>1.9510481129291046E-3</v>
      </c>
      <c r="H61" s="18"/>
    </row>
    <row r="62" spans="1:8" x14ac:dyDescent="0.25">
      <c r="A62" s="13"/>
      <c r="B62" s="14" t="s">
        <v>163</v>
      </c>
      <c r="C62" s="15" t="s">
        <v>164</v>
      </c>
      <c r="D62" s="15" t="s">
        <v>165</v>
      </c>
      <c r="E62" s="16">
        <v>2745</v>
      </c>
      <c r="F62" s="16">
        <v>11241049.5</v>
      </c>
      <c r="G62" s="17">
        <f t="shared" si="0"/>
        <v>3.4962543004993907E-2</v>
      </c>
      <c r="H62" s="18"/>
    </row>
    <row r="63" spans="1:8" x14ac:dyDescent="0.25">
      <c r="A63" s="13"/>
      <c r="B63" s="14" t="s">
        <v>166</v>
      </c>
      <c r="C63" s="15" t="s">
        <v>167</v>
      </c>
      <c r="D63" s="15" t="s">
        <v>43</v>
      </c>
      <c r="E63" s="16">
        <v>3700</v>
      </c>
      <c r="F63" s="16">
        <v>2088465</v>
      </c>
      <c r="G63" s="17">
        <f t="shared" si="0"/>
        <v>6.4956610481009449E-3</v>
      </c>
      <c r="H63" s="18"/>
    </row>
    <row r="64" spans="1:8" x14ac:dyDescent="0.25">
      <c r="A64" s="13"/>
      <c r="B64" s="14" t="s">
        <v>168</v>
      </c>
      <c r="C64" s="15" t="s">
        <v>169</v>
      </c>
      <c r="D64" s="15" t="s">
        <v>170</v>
      </c>
      <c r="E64" s="16">
        <v>640</v>
      </c>
      <c r="F64" s="16">
        <v>6331136</v>
      </c>
      <c r="G64" s="17">
        <f t="shared" si="0"/>
        <v>1.9691454491901766E-2</v>
      </c>
      <c r="H64" s="18"/>
    </row>
    <row r="65" spans="1:15" x14ac:dyDescent="0.25">
      <c r="A65" s="13"/>
      <c r="B65" s="14" t="s">
        <v>171</v>
      </c>
      <c r="C65" s="15" t="s">
        <v>172</v>
      </c>
      <c r="D65" s="15" t="s">
        <v>64</v>
      </c>
      <c r="E65" s="16">
        <v>1525</v>
      </c>
      <c r="F65" s="16">
        <v>3262280</v>
      </c>
      <c r="G65" s="17">
        <f t="shared" si="0"/>
        <v>1.0146526335848938E-2</v>
      </c>
      <c r="H65" s="18"/>
    </row>
    <row r="66" spans="1:15" x14ac:dyDescent="0.25">
      <c r="A66" s="13"/>
      <c r="B66" s="14" t="s">
        <v>173</v>
      </c>
      <c r="C66" s="15" t="s">
        <v>174</v>
      </c>
      <c r="D66" s="15" t="s">
        <v>175</v>
      </c>
      <c r="E66" s="16">
        <v>397</v>
      </c>
      <c r="F66" s="16">
        <v>4481474.95</v>
      </c>
      <c r="G66" s="17">
        <f t="shared" si="0"/>
        <v>1.3938534890819396E-2</v>
      </c>
      <c r="H66" s="18"/>
    </row>
    <row r="67" spans="1:15" x14ac:dyDescent="0.25">
      <c r="A67" s="13"/>
      <c r="B67" s="14" t="s">
        <v>176</v>
      </c>
      <c r="C67" s="15" t="s">
        <v>177</v>
      </c>
      <c r="D67" s="15" t="s">
        <v>165</v>
      </c>
      <c r="E67" s="16">
        <v>1795</v>
      </c>
      <c r="F67" s="16">
        <v>2286560.75</v>
      </c>
      <c r="G67" s="17">
        <f t="shared" si="0"/>
        <v>7.1117895669266578E-3</v>
      </c>
      <c r="H67" s="18"/>
    </row>
    <row r="68" spans="1:15" x14ac:dyDescent="0.25">
      <c r="A68" s="13"/>
      <c r="B68" s="14" t="s">
        <v>178</v>
      </c>
      <c r="C68" s="15" t="s">
        <v>179</v>
      </c>
      <c r="D68" s="15" t="s">
        <v>180</v>
      </c>
      <c r="E68" s="16">
        <v>850</v>
      </c>
      <c r="F68" s="16">
        <v>1442620</v>
      </c>
      <c r="G68" s="17">
        <f t="shared" si="0"/>
        <v>4.4869176841418864E-3</v>
      </c>
      <c r="H68" s="18"/>
    </row>
    <row r="69" spans="1:15" x14ac:dyDescent="0.25">
      <c r="A69" s="13"/>
      <c r="B69" s="14" t="s">
        <v>181</v>
      </c>
      <c r="C69" s="15" t="s">
        <v>182</v>
      </c>
      <c r="D69" s="15" t="s">
        <v>37</v>
      </c>
      <c r="E69" s="16">
        <v>1000</v>
      </c>
      <c r="F69" s="16">
        <v>2438600</v>
      </c>
      <c r="G69" s="17">
        <f t="shared" si="0"/>
        <v>7.5846705747517748E-3</v>
      </c>
      <c r="H69" s="18"/>
    </row>
    <row r="70" spans="1:15" x14ac:dyDescent="0.25">
      <c r="A70" s="13"/>
      <c r="B70" s="14" t="s">
        <v>183</v>
      </c>
      <c r="C70" s="15" t="s">
        <v>184</v>
      </c>
      <c r="D70" s="15" t="s">
        <v>138</v>
      </c>
      <c r="E70" s="16">
        <v>13950</v>
      </c>
      <c r="F70" s="16">
        <v>4681620</v>
      </c>
      <c r="G70" s="17">
        <f t="shared" si="0"/>
        <v>1.4561037257512262E-2</v>
      </c>
      <c r="H70" s="18"/>
    </row>
    <row r="71" spans="1:15" x14ac:dyDescent="0.25">
      <c r="A71" s="13"/>
      <c r="B71" s="14" t="s">
        <v>185</v>
      </c>
      <c r="C71" s="15" t="s">
        <v>186</v>
      </c>
      <c r="D71" s="15" t="s">
        <v>187</v>
      </c>
      <c r="E71" s="16">
        <v>12324</v>
      </c>
      <c r="F71" s="16">
        <v>3485843.4</v>
      </c>
      <c r="G71" s="17">
        <f t="shared" ref="G71:G90" si="1">+F71/$F$102</f>
        <v>1.0841865768954597E-2</v>
      </c>
      <c r="H71" s="18"/>
    </row>
    <row r="72" spans="1:15" x14ac:dyDescent="0.25">
      <c r="A72" s="13"/>
      <c r="B72" s="14" t="s">
        <v>188</v>
      </c>
      <c r="C72" s="15" t="s">
        <v>189</v>
      </c>
      <c r="D72" s="15" t="s">
        <v>190</v>
      </c>
      <c r="E72" s="16">
        <v>11000</v>
      </c>
      <c r="F72" s="16">
        <v>1819950</v>
      </c>
      <c r="G72" s="17">
        <f t="shared" si="1"/>
        <v>5.6605106259819127E-3</v>
      </c>
      <c r="H72" s="18"/>
    </row>
    <row r="73" spans="1:15" x14ac:dyDescent="0.25">
      <c r="A73" s="13"/>
      <c r="B73" s="14" t="s">
        <v>191</v>
      </c>
      <c r="C73" s="15" t="s">
        <v>192</v>
      </c>
      <c r="D73" s="15" t="s">
        <v>37</v>
      </c>
      <c r="E73" s="16">
        <v>2750</v>
      </c>
      <c r="F73" s="16">
        <v>779350</v>
      </c>
      <c r="G73" s="17">
        <f t="shared" si="1"/>
        <v>2.4239781072881144E-3</v>
      </c>
      <c r="H73" s="18"/>
    </row>
    <row r="74" spans="1:15" x14ac:dyDescent="0.25">
      <c r="A74" s="13"/>
      <c r="B74" s="14" t="s">
        <v>193</v>
      </c>
      <c r="C74" s="15" t="s">
        <v>194</v>
      </c>
      <c r="D74" s="15" t="s">
        <v>82</v>
      </c>
      <c r="E74" s="16">
        <v>1545</v>
      </c>
      <c r="F74" s="16">
        <v>899190</v>
      </c>
      <c r="G74" s="17">
        <f t="shared" si="1"/>
        <v>2.7967112007344576E-3</v>
      </c>
      <c r="H74" s="18"/>
    </row>
    <row r="75" spans="1:15" x14ac:dyDescent="0.25">
      <c r="A75" s="13"/>
      <c r="B75" s="14" t="s">
        <v>195</v>
      </c>
      <c r="C75" s="15" t="s">
        <v>196</v>
      </c>
      <c r="D75" s="15" t="s">
        <v>197</v>
      </c>
      <c r="E75" s="16">
        <v>18000</v>
      </c>
      <c r="F75" s="16">
        <v>1586700</v>
      </c>
      <c r="G75" s="17">
        <f t="shared" si="1"/>
        <v>4.9350433859421967E-3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198</v>
      </c>
      <c r="C76" s="15" t="s">
        <v>199</v>
      </c>
      <c r="D76" s="15" t="s">
        <v>200</v>
      </c>
      <c r="E76" s="16">
        <v>740</v>
      </c>
      <c r="F76" s="16">
        <v>2872532</v>
      </c>
      <c r="G76" s="17">
        <f t="shared" si="1"/>
        <v>8.9343102335081043E-3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201</v>
      </c>
      <c r="C77" s="15" t="s">
        <v>202</v>
      </c>
      <c r="D77" s="15" t="s">
        <v>203</v>
      </c>
      <c r="E77" s="16">
        <v>685</v>
      </c>
      <c r="F77" s="16">
        <v>798607.25</v>
      </c>
      <c r="G77" s="17">
        <f t="shared" si="1"/>
        <v>2.483873086959089E-3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204</v>
      </c>
      <c r="C78" s="15" t="s">
        <v>205</v>
      </c>
      <c r="D78" s="15" t="s">
        <v>28</v>
      </c>
      <c r="E78" s="16">
        <v>2175</v>
      </c>
      <c r="F78" s="16">
        <v>3618873.75</v>
      </c>
      <c r="G78" s="17">
        <f t="shared" si="1"/>
        <v>1.1255624229216193E-2</v>
      </c>
      <c r="H78" s="19"/>
    </row>
    <row r="79" spans="1:15" outlineLevel="1" x14ac:dyDescent="0.25">
      <c r="A79" s="13"/>
      <c r="B79" s="14" t="s">
        <v>206</v>
      </c>
      <c r="C79" s="15" t="s">
        <v>207</v>
      </c>
      <c r="D79" s="15" t="s">
        <v>208</v>
      </c>
      <c r="E79" s="16">
        <v>7200</v>
      </c>
      <c r="F79" s="16">
        <v>1846800</v>
      </c>
      <c r="G79" s="17">
        <f t="shared" si="1"/>
        <v>5.7440210028096355E-3</v>
      </c>
      <c r="H79" s="19"/>
    </row>
    <row r="80" spans="1:15" outlineLevel="1" x14ac:dyDescent="0.25">
      <c r="A80" s="13"/>
      <c r="B80" s="14" t="s">
        <v>209</v>
      </c>
      <c r="C80" s="15" t="s">
        <v>210</v>
      </c>
      <c r="D80" s="15" t="s">
        <v>64</v>
      </c>
      <c r="E80" s="16">
        <v>52</v>
      </c>
      <c r="F80" s="16">
        <v>411286.2</v>
      </c>
      <c r="G80" s="17">
        <f t="shared" si="1"/>
        <v>1.2792054207092075E-3</v>
      </c>
      <c r="H80" s="19"/>
    </row>
    <row r="81" spans="1:8" outlineLevel="1" x14ac:dyDescent="0.25">
      <c r="A81" s="13"/>
      <c r="B81" s="14" t="s">
        <v>211</v>
      </c>
      <c r="C81" s="15" t="s">
        <v>212</v>
      </c>
      <c r="D81" s="15" t="s">
        <v>37</v>
      </c>
      <c r="E81" s="16">
        <v>1125</v>
      </c>
      <c r="F81" s="16">
        <v>1793025</v>
      </c>
      <c r="G81" s="17">
        <f t="shared" si="1"/>
        <v>5.576766979945174E-3</v>
      </c>
      <c r="H81" s="19"/>
    </row>
    <row r="82" spans="1:8" hidden="1" outlineLevel="1" x14ac:dyDescent="0.25">
      <c r="A82" s="13"/>
      <c r="B82" s="15"/>
      <c r="C82" s="15"/>
      <c r="D82" s="15"/>
      <c r="E82" s="20"/>
      <c r="F82" s="15">
        <v>0</v>
      </c>
      <c r="G82" s="17">
        <f t="shared" si="1"/>
        <v>0</v>
      </c>
      <c r="H82" s="19" t="e">
        <v>#N/A</v>
      </c>
    </row>
    <row r="83" spans="1:8" hidden="1" outlineLevel="1" x14ac:dyDescent="0.25">
      <c r="A83" s="13"/>
      <c r="B83" s="15"/>
      <c r="C83" s="15"/>
      <c r="D83" s="15"/>
      <c r="E83" s="20"/>
      <c r="F83" s="15">
        <v>0</v>
      </c>
      <c r="G83" s="17">
        <f t="shared" si="1"/>
        <v>0</v>
      </c>
      <c r="H83" s="19" t="e">
        <v>#N/A</v>
      </c>
    </row>
    <row r="84" spans="1:8" hidden="1" outlineLevel="1" x14ac:dyDescent="0.25">
      <c r="A84" s="13"/>
      <c r="B84" s="15"/>
      <c r="C84" s="15"/>
      <c r="D84" s="15"/>
      <c r="E84" s="20"/>
      <c r="F84" s="15">
        <v>0</v>
      </c>
      <c r="G84" s="17">
        <f t="shared" si="1"/>
        <v>0</v>
      </c>
      <c r="H84" s="19" t="e">
        <v>#N/A</v>
      </c>
    </row>
    <row r="85" spans="1:8" hidden="1" outlineLevel="1" x14ac:dyDescent="0.25">
      <c r="A85" s="13"/>
      <c r="B85" s="15"/>
      <c r="C85" s="15"/>
      <c r="D85" s="15"/>
      <c r="E85" s="20"/>
      <c r="F85" s="15">
        <v>0</v>
      </c>
      <c r="G85" s="21">
        <f t="shared" si="1"/>
        <v>0</v>
      </c>
      <c r="H85" s="22" t="e">
        <v>#N/A</v>
      </c>
    </row>
    <row r="86" spans="1:8" hidden="1" outlineLevel="1" x14ac:dyDescent="0.25">
      <c r="A86" s="13"/>
      <c r="B86" s="15"/>
      <c r="C86" s="15"/>
      <c r="D86" s="15"/>
      <c r="E86" s="20"/>
      <c r="F86" s="15">
        <v>0</v>
      </c>
      <c r="G86" s="17">
        <f t="shared" si="1"/>
        <v>0</v>
      </c>
      <c r="H86" s="19" t="e">
        <v>#N/A</v>
      </c>
    </row>
    <row r="87" spans="1:8" hidden="1" outlineLevel="1" x14ac:dyDescent="0.25">
      <c r="A87" s="13"/>
      <c r="B87" s="15"/>
      <c r="C87" s="15"/>
      <c r="D87" s="15"/>
      <c r="E87" s="20"/>
      <c r="F87" s="15">
        <v>0</v>
      </c>
      <c r="G87" s="17">
        <f t="shared" si="1"/>
        <v>0</v>
      </c>
      <c r="H87" s="19" t="e">
        <v>#N/A</v>
      </c>
    </row>
    <row r="88" spans="1:8" hidden="1" outlineLevel="1" x14ac:dyDescent="0.25">
      <c r="A88" s="13"/>
      <c r="B88" s="15"/>
      <c r="C88" s="15"/>
      <c r="D88" s="15"/>
      <c r="E88" s="20"/>
      <c r="F88" s="15">
        <v>0</v>
      </c>
      <c r="G88" s="17">
        <f t="shared" si="1"/>
        <v>0</v>
      </c>
      <c r="H88" s="19" t="e">
        <v>#N/A</v>
      </c>
    </row>
    <row r="89" spans="1:8" hidden="1" outlineLevel="1" x14ac:dyDescent="0.25">
      <c r="A89" s="13"/>
      <c r="B89" s="15"/>
      <c r="C89" s="23"/>
      <c r="D89" s="23"/>
      <c r="E89" s="24"/>
      <c r="F89" s="15">
        <v>0</v>
      </c>
      <c r="G89" s="17">
        <f t="shared" si="1"/>
        <v>0</v>
      </c>
      <c r="H89" s="19" t="e">
        <v>#N/A</v>
      </c>
    </row>
    <row r="90" spans="1:8" x14ac:dyDescent="0.25">
      <c r="B90" s="23"/>
      <c r="C90" s="23" t="s">
        <v>213</v>
      </c>
      <c r="D90" s="23"/>
      <c r="E90" s="25"/>
      <c r="F90" s="26">
        <f>SUM(F7:F89)</f>
        <v>311599506.24999994</v>
      </c>
      <c r="G90" s="27">
        <f t="shared" si="1"/>
        <v>0.96915427136945631</v>
      </c>
      <c r="H90" s="28"/>
    </row>
    <row r="92" spans="1:8" x14ac:dyDescent="0.25">
      <c r="B92" s="29"/>
      <c r="C92" s="29" t="s">
        <v>214</v>
      </c>
      <c r="D92" s="29"/>
      <c r="E92" s="29"/>
      <c r="F92" s="29" t="s">
        <v>11</v>
      </c>
      <c r="G92" s="30" t="s">
        <v>12</v>
      </c>
      <c r="H92" s="29" t="s">
        <v>13</v>
      </c>
    </row>
    <row r="93" spans="1:8" x14ac:dyDescent="0.25">
      <c r="B93" s="31"/>
      <c r="C93" s="23" t="s">
        <v>215</v>
      </c>
      <c r="D93" s="15"/>
      <c r="E93" s="20"/>
      <c r="F93" s="32" t="s">
        <v>216</v>
      </c>
      <c r="G93" s="27">
        <v>0</v>
      </c>
      <c r="H93" s="15"/>
    </row>
    <row r="94" spans="1:8" x14ac:dyDescent="0.25">
      <c r="A94" s="33" t="s">
        <v>217</v>
      </c>
      <c r="B94" s="31" t="s">
        <v>218</v>
      </c>
      <c r="C94" s="23" t="s">
        <v>219</v>
      </c>
      <c r="D94" s="23"/>
      <c r="E94" s="25"/>
      <c r="F94" s="16">
        <v>7030648.7000000002</v>
      </c>
      <c r="G94" s="27">
        <f>+F94/$F$102</f>
        <v>2.1867118148243589E-2</v>
      </c>
      <c r="H94" s="15"/>
    </row>
    <row r="95" spans="1:8" x14ac:dyDescent="0.25">
      <c r="B95" s="31"/>
      <c r="C95" s="23" t="s">
        <v>220</v>
      </c>
      <c r="D95" s="15"/>
      <c r="E95" s="20"/>
      <c r="F95" s="25" t="s">
        <v>216</v>
      </c>
      <c r="G95" s="27">
        <v>0</v>
      </c>
      <c r="H95" s="15"/>
    </row>
    <row r="96" spans="1:8" x14ac:dyDescent="0.25">
      <c r="B96" s="31"/>
      <c r="C96" s="23" t="s">
        <v>221</v>
      </c>
      <c r="D96" s="15"/>
      <c r="E96" s="20"/>
      <c r="F96" s="25" t="s">
        <v>216</v>
      </c>
      <c r="G96" s="27">
        <v>0</v>
      </c>
      <c r="H96" s="15"/>
    </row>
    <row r="97" spans="1:8" x14ac:dyDescent="0.25">
      <c r="B97" s="31"/>
      <c r="C97" s="23" t="s">
        <v>222</v>
      </c>
      <c r="D97" s="15"/>
      <c r="E97" s="20"/>
      <c r="F97" s="25" t="s">
        <v>216</v>
      </c>
      <c r="G97" s="27">
        <v>0</v>
      </c>
      <c r="H97" s="15"/>
    </row>
    <row r="98" spans="1:8" x14ac:dyDescent="0.25">
      <c r="A98" s="34" t="s">
        <v>223</v>
      </c>
      <c r="B98" s="15" t="s">
        <v>223</v>
      </c>
      <c r="C98" s="15" t="s">
        <v>224</v>
      </c>
      <c r="D98" s="15"/>
      <c r="E98" s="20"/>
      <c r="F98" s="16">
        <v>2886775.28</v>
      </c>
      <c r="G98" s="27">
        <f>+F98/$F$102</f>
        <v>8.9786104823000139E-3</v>
      </c>
      <c r="H98" s="15"/>
    </row>
    <row r="99" spans="1:8" x14ac:dyDescent="0.25">
      <c r="B99" s="31"/>
      <c r="C99" s="15"/>
      <c r="D99" s="15"/>
      <c r="E99" s="20"/>
      <c r="F99" s="32"/>
      <c r="G99" s="27"/>
      <c r="H99" s="15"/>
    </row>
    <row r="100" spans="1:8" x14ac:dyDescent="0.25">
      <c r="B100" s="31"/>
      <c r="C100" s="15" t="s">
        <v>225</v>
      </c>
      <c r="D100" s="15"/>
      <c r="E100" s="20"/>
      <c r="F100" s="35">
        <f>SUM(F93:F99)</f>
        <v>9917423.9800000004</v>
      </c>
      <c r="G100" s="27">
        <f>+F100/$F$102</f>
        <v>3.0845728630543606E-2</v>
      </c>
      <c r="H100" s="15"/>
    </row>
    <row r="101" spans="1:8" x14ac:dyDescent="0.25">
      <c r="B101" s="31"/>
      <c r="C101" s="15"/>
      <c r="D101" s="15"/>
      <c r="E101" s="20"/>
      <c r="F101" s="35"/>
      <c r="G101" s="27"/>
      <c r="H101" s="15"/>
    </row>
    <row r="102" spans="1:8" x14ac:dyDescent="0.25">
      <c r="B102" s="36"/>
      <c r="C102" s="37" t="s">
        <v>226</v>
      </c>
      <c r="D102" s="38"/>
      <c r="E102" s="39"/>
      <c r="F102" s="39">
        <f>+F100+F90</f>
        <v>321516930.22999996</v>
      </c>
      <c r="G102" s="40">
        <v>1</v>
      </c>
      <c r="H102" s="15"/>
    </row>
    <row r="103" spans="1:8" x14ac:dyDescent="0.25">
      <c r="F103" s="41"/>
    </row>
    <row r="104" spans="1:8" x14ac:dyDescent="0.25">
      <c r="C104" s="23" t="s">
        <v>227</v>
      </c>
      <c r="D104" s="42"/>
      <c r="F104" s="4">
        <v>0</v>
      </c>
    </row>
    <row r="105" spans="1:8" x14ac:dyDescent="0.25">
      <c r="C105" s="23" t="s">
        <v>228</v>
      </c>
      <c r="D105" s="43"/>
    </row>
    <row r="106" spans="1:8" x14ac:dyDescent="0.25">
      <c r="C106" s="23" t="s">
        <v>229</v>
      </c>
      <c r="D106" s="43"/>
    </row>
    <row r="107" spans="1:8" x14ac:dyDescent="0.25">
      <c r="C107" s="23" t="s">
        <v>230</v>
      </c>
      <c r="D107" s="44">
        <v>24.938300000000002</v>
      </c>
    </row>
    <row r="108" spans="1:8" x14ac:dyDescent="0.25">
      <c r="C108" s="23" t="s">
        <v>231</v>
      </c>
      <c r="D108" s="44">
        <v>24.3309</v>
      </c>
    </row>
    <row r="109" spans="1:8" x14ac:dyDescent="0.25">
      <c r="A109" s="33" t="s">
        <v>232</v>
      </c>
      <c r="C109" s="23" t="s">
        <v>233</v>
      </c>
      <c r="D109" s="45"/>
    </row>
    <row r="110" spans="1:8" x14ac:dyDescent="0.25">
      <c r="C110" s="23" t="s">
        <v>234</v>
      </c>
      <c r="D110" s="43">
        <v>0</v>
      </c>
    </row>
    <row r="111" spans="1:8" x14ac:dyDescent="0.25">
      <c r="C111" s="23" t="s">
        <v>235</v>
      </c>
      <c r="D111" s="43">
        <v>0</v>
      </c>
      <c r="F111" s="41"/>
      <c r="G111" s="46"/>
    </row>
    <row r="112" spans="1:8" x14ac:dyDescent="0.25">
      <c r="B112" s="47"/>
      <c r="C112" s="13"/>
    </row>
    <row r="113" spans="1:8" x14ac:dyDescent="0.25">
      <c r="F113" s="4"/>
    </row>
    <row r="114" spans="1:8" x14ac:dyDescent="0.25">
      <c r="C114" s="29" t="s">
        <v>236</v>
      </c>
      <c r="D114" s="29"/>
      <c r="E114" s="29"/>
      <c r="F114" s="29"/>
      <c r="G114" s="30"/>
      <c r="H114" s="29"/>
    </row>
    <row r="115" spans="1:8" x14ac:dyDescent="0.25">
      <c r="C115" s="29" t="s">
        <v>237</v>
      </c>
      <c r="D115" s="29"/>
      <c r="E115" s="29"/>
      <c r="F115" s="29" t="s">
        <v>11</v>
      </c>
      <c r="G115" s="30" t="s">
        <v>12</v>
      </c>
      <c r="H115" s="29" t="s">
        <v>13</v>
      </c>
    </row>
    <row r="116" spans="1:8" x14ac:dyDescent="0.25">
      <c r="A116" s="1" t="s">
        <v>238</v>
      </c>
      <c r="C116" s="23" t="s">
        <v>239</v>
      </c>
      <c r="D116" s="15"/>
      <c r="E116" s="20"/>
      <c r="F116" s="48">
        <f>SUMIF(Table1345676856[[Industry ]],A116,Table1345676856[Market Value])</f>
        <v>0</v>
      </c>
      <c r="G116" s="49">
        <f>+F116/$F$102</f>
        <v>0</v>
      </c>
      <c r="H116" s="15"/>
    </row>
    <row r="117" spans="1:8" x14ac:dyDescent="0.25">
      <c r="A117" s="15" t="s">
        <v>240</v>
      </c>
      <c r="C117" s="15" t="s">
        <v>241</v>
      </c>
      <c r="D117" s="15"/>
      <c r="E117" s="20"/>
      <c r="F117" s="48">
        <f>SUMIF(Table1345676856[[Industry ]],A117,Table1345676856[Market Value])</f>
        <v>0</v>
      </c>
      <c r="G117" s="49">
        <f>+F117/$F$102</f>
        <v>0</v>
      </c>
      <c r="H117" s="15"/>
    </row>
    <row r="118" spans="1:8" x14ac:dyDescent="0.25">
      <c r="C118" s="15" t="s">
        <v>242</v>
      </c>
      <c r="D118" s="15"/>
      <c r="E118" s="20"/>
      <c r="F118" s="48">
        <f>SUMIF($E$130:$E$137,C118,H130:H137)</f>
        <v>0</v>
      </c>
      <c r="G118" s="49">
        <f>+F118/$F$102</f>
        <v>0</v>
      </c>
      <c r="H118" s="15"/>
    </row>
    <row r="119" spans="1:8" x14ac:dyDescent="0.25">
      <c r="C119" s="15" t="s">
        <v>243</v>
      </c>
      <c r="D119" s="15"/>
      <c r="E119" s="20"/>
      <c r="F119" s="48">
        <f t="shared" ref="F119:F127" si="2">SUMIF($E$130:$E$137,C119,H131:H138)</f>
        <v>0</v>
      </c>
      <c r="G119" s="49">
        <f t="shared" ref="G119:G127" si="3">+F119/$F$102</f>
        <v>0</v>
      </c>
      <c r="H119" s="15"/>
    </row>
    <row r="120" spans="1:8" x14ac:dyDescent="0.25">
      <c r="C120" s="15" t="s">
        <v>244</v>
      </c>
      <c r="D120" s="15"/>
      <c r="E120" s="20"/>
      <c r="F120" s="48">
        <f t="shared" si="2"/>
        <v>0</v>
      </c>
      <c r="G120" s="49">
        <f t="shared" si="3"/>
        <v>0</v>
      </c>
      <c r="H120" s="15"/>
    </row>
    <row r="121" spans="1:8" x14ac:dyDescent="0.25">
      <c r="C121" s="15" t="s">
        <v>245</v>
      </c>
      <c r="D121" s="15"/>
      <c r="E121" s="20"/>
      <c r="F121" s="48">
        <f t="shared" si="2"/>
        <v>0</v>
      </c>
      <c r="G121" s="49">
        <f t="shared" si="3"/>
        <v>0</v>
      </c>
      <c r="H121" s="15"/>
    </row>
    <row r="122" spans="1:8" x14ac:dyDescent="0.25">
      <c r="C122" s="15" t="s">
        <v>246</v>
      </c>
      <c r="D122" s="15"/>
      <c r="E122" s="20"/>
      <c r="F122" s="48">
        <f t="shared" si="2"/>
        <v>0</v>
      </c>
      <c r="G122" s="49">
        <f t="shared" si="3"/>
        <v>0</v>
      </c>
      <c r="H122" s="15"/>
    </row>
    <row r="123" spans="1:8" x14ac:dyDescent="0.25">
      <c r="C123" s="15" t="s">
        <v>247</v>
      </c>
      <c r="D123" s="15"/>
      <c r="E123" s="20"/>
      <c r="F123" s="48">
        <f t="shared" si="2"/>
        <v>0</v>
      </c>
      <c r="G123" s="49">
        <f t="shared" si="3"/>
        <v>0</v>
      </c>
      <c r="H123" s="15"/>
    </row>
    <row r="124" spans="1:8" x14ac:dyDescent="0.25">
      <c r="C124" s="15" t="s">
        <v>248</v>
      </c>
      <c r="D124" s="15"/>
      <c r="E124" s="20"/>
      <c r="F124" s="48">
        <f t="shared" si="2"/>
        <v>0</v>
      </c>
      <c r="G124" s="49">
        <f t="shared" si="3"/>
        <v>0</v>
      </c>
      <c r="H124" s="15"/>
    </row>
    <row r="125" spans="1:8" x14ac:dyDescent="0.25">
      <c r="C125" s="15" t="s">
        <v>249</v>
      </c>
      <c r="D125" s="15"/>
      <c r="E125" s="20"/>
      <c r="F125" s="48">
        <f>SUMIF($E$130:$E$137,C125,H137:H144)</f>
        <v>0</v>
      </c>
      <c r="G125" s="49">
        <f t="shared" si="3"/>
        <v>0</v>
      </c>
      <c r="H125" s="15"/>
    </row>
    <row r="126" spans="1:8" x14ac:dyDescent="0.25">
      <c r="C126" s="15" t="s">
        <v>250</v>
      </c>
      <c r="D126" s="15"/>
      <c r="E126" s="20"/>
      <c r="F126" s="48">
        <f t="shared" si="2"/>
        <v>0</v>
      </c>
      <c r="G126" s="49">
        <f t="shared" si="3"/>
        <v>0</v>
      </c>
      <c r="H126" s="15"/>
    </row>
    <row r="127" spans="1:8" x14ac:dyDescent="0.25">
      <c r="C127" s="15" t="s">
        <v>251</v>
      </c>
      <c r="D127" s="15"/>
      <c r="E127" s="20"/>
      <c r="F127" s="48">
        <f t="shared" si="2"/>
        <v>0</v>
      </c>
      <c r="G127" s="49">
        <f t="shared" si="3"/>
        <v>0</v>
      </c>
      <c r="H127" s="15"/>
    </row>
    <row r="130" spans="5:8" x14ac:dyDescent="0.25">
      <c r="E130" s="15" t="s">
        <v>242</v>
      </c>
      <c r="F130" s="15" t="s">
        <v>252</v>
      </c>
      <c r="G130" s="7">
        <f t="shared" ref="G130:G137" si="4">SUMIF($H$7:$H$74,F130,$E$7:$E$74)</f>
        <v>0</v>
      </c>
      <c r="H130" s="1">
        <f t="shared" ref="H130:H137" si="5">SUMIF($H$7:$H$74,F130,$F$7:$F$74)</f>
        <v>0</v>
      </c>
    </row>
    <row r="131" spans="5:8" x14ac:dyDescent="0.25">
      <c r="E131" s="15" t="s">
        <v>242</v>
      </c>
      <c r="F131" s="15" t="s">
        <v>253</v>
      </c>
      <c r="G131" s="7">
        <f t="shared" si="4"/>
        <v>0</v>
      </c>
      <c r="H131" s="1">
        <f t="shared" si="5"/>
        <v>0</v>
      </c>
    </row>
    <row r="132" spans="5:8" x14ac:dyDescent="0.25">
      <c r="E132" s="15" t="s">
        <v>242</v>
      </c>
      <c r="F132" s="15" t="s">
        <v>254</v>
      </c>
      <c r="G132" s="7">
        <f t="shared" si="4"/>
        <v>0</v>
      </c>
      <c r="H132" s="1">
        <f t="shared" si="5"/>
        <v>0</v>
      </c>
    </row>
    <row r="133" spans="5:8" x14ac:dyDescent="0.25">
      <c r="E133" s="15" t="s">
        <v>244</v>
      </c>
      <c r="F133" s="15" t="s">
        <v>255</v>
      </c>
      <c r="G133" s="7">
        <f t="shared" si="4"/>
        <v>0</v>
      </c>
      <c r="H133" s="1">
        <f t="shared" si="5"/>
        <v>0</v>
      </c>
    </row>
    <row r="134" spans="5:8" x14ac:dyDescent="0.25">
      <c r="E134" s="15" t="s">
        <v>245</v>
      </c>
      <c r="F134" s="15" t="s">
        <v>256</v>
      </c>
      <c r="G134" s="7">
        <f t="shared" si="4"/>
        <v>0</v>
      </c>
      <c r="H134" s="1">
        <f t="shared" si="5"/>
        <v>0</v>
      </c>
    </row>
    <row r="135" spans="5:8" x14ac:dyDescent="0.25">
      <c r="E135" s="15" t="s">
        <v>242</v>
      </c>
      <c r="F135" s="15" t="s">
        <v>257</v>
      </c>
      <c r="G135" s="7">
        <f t="shared" si="4"/>
        <v>0</v>
      </c>
      <c r="H135" s="1">
        <f t="shared" si="5"/>
        <v>0</v>
      </c>
    </row>
    <row r="136" spans="5:8" x14ac:dyDescent="0.25">
      <c r="E136" s="15" t="s">
        <v>245</v>
      </c>
      <c r="F136" s="15" t="s">
        <v>258</v>
      </c>
      <c r="G136" s="7">
        <f t="shared" si="4"/>
        <v>0</v>
      </c>
      <c r="H136" s="1">
        <f t="shared" si="5"/>
        <v>0</v>
      </c>
    </row>
    <row r="137" spans="5:8" x14ac:dyDescent="0.25">
      <c r="E137" s="15" t="s">
        <v>242</v>
      </c>
      <c r="F137" s="15" t="s">
        <v>259</v>
      </c>
      <c r="G137" s="7">
        <f t="shared" si="4"/>
        <v>0</v>
      </c>
      <c r="H137" s="1">
        <f t="shared" si="5"/>
        <v>0</v>
      </c>
    </row>
    <row r="138" spans="5:8" x14ac:dyDescent="0.25">
      <c r="G138" s="7" t="s">
        <v>260</v>
      </c>
      <c r="H138" s="1" t="s">
        <v>260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2024-03-06T11:05:01Z</dcterms:created>
  <dcterms:modified xsi:type="dcterms:W3CDTF">2024-03-06T11:05:07Z</dcterms:modified>
</cp:coreProperties>
</file>