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50973C90-6BC2-4861-9C71-42CC83A76C4C}" xr6:coauthVersionLast="47" xr6:coauthVersionMax="47" xr10:uidLastSave="{00000000-0000-0000-0000-000000000000}"/>
  <bookViews>
    <workbookView xWindow="-120" yWindow="-120" windowWidth="20730" windowHeight="11040" xr2:uid="{7C3E8282-CC90-4C82-B5DC-E08DFBE2524C}"/>
  </bookViews>
  <sheets>
    <sheet name="Port_VS" sheetId="1" r:id="rId1"/>
  </sheets>
  <externalReferences>
    <externalReference r:id="rId2"/>
  </externalReferences>
  <definedNames>
    <definedName name="_xlnm._FilterDatabase" localSheetId="0" hidden="1">Port_VS!$C$6:$H$70</definedName>
    <definedName name="IN" localSheetId="0">#REF!</definedName>
    <definedName name="IN">#REF!</definedName>
    <definedName name="_xlnm.Print_Area" localSheetId="0">Port_VS!$B$2:$G$98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8" i="1" l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F99" i="1" s="1"/>
  <c r="G99" i="1" s="1"/>
  <c r="G111" i="1"/>
  <c r="F108" i="1"/>
  <c r="F107" i="1"/>
  <c r="F106" i="1"/>
  <c r="F105" i="1"/>
  <c r="F104" i="1"/>
  <c r="F103" i="1"/>
  <c r="F102" i="1"/>
  <c r="G102" i="1" s="1"/>
  <c r="F101" i="1"/>
  <c r="G101" i="1" s="1"/>
  <c r="F100" i="1"/>
  <c r="F98" i="1"/>
  <c r="F97" i="1"/>
  <c r="F81" i="1"/>
  <c r="F83" i="1" s="1"/>
  <c r="F71" i="1"/>
  <c r="G103" i="1" l="1"/>
  <c r="G71" i="1"/>
  <c r="G104" i="1"/>
  <c r="G68" i="1"/>
  <c r="G60" i="1"/>
  <c r="G52" i="1"/>
  <c r="G44" i="1"/>
  <c r="G36" i="1"/>
  <c r="G28" i="1"/>
  <c r="G20" i="1"/>
  <c r="G12" i="1"/>
  <c r="G31" i="1"/>
  <c r="G7" i="1"/>
  <c r="G69" i="1"/>
  <c r="G61" i="1"/>
  <c r="G53" i="1"/>
  <c r="G45" i="1"/>
  <c r="G37" i="1"/>
  <c r="G29" i="1"/>
  <c r="G13" i="1"/>
  <c r="G81" i="1"/>
  <c r="G67" i="1"/>
  <c r="G59" i="1"/>
  <c r="G51" i="1"/>
  <c r="G43" i="1"/>
  <c r="G35" i="1"/>
  <c r="G27" i="1"/>
  <c r="G19" i="1"/>
  <c r="G11" i="1"/>
  <c r="G55" i="1"/>
  <c r="G15" i="1"/>
  <c r="G62" i="1"/>
  <c r="G38" i="1"/>
  <c r="G14" i="1"/>
  <c r="G21" i="1"/>
  <c r="G66" i="1"/>
  <c r="G58" i="1"/>
  <c r="G50" i="1"/>
  <c r="G42" i="1"/>
  <c r="G34" i="1"/>
  <c r="G26" i="1"/>
  <c r="G18" i="1"/>
  <c r="G10" i="1"/>
  <c r="G63" i="1"/>
  <c r="G46" i="1"/>
  <c r="G22" i="1"/>
  <c r="G79" i="1"/>
  <c r="G65" i="1"/>
  <c r="G57" i="1"/>
  <c r="G49" i="1"/>
  <c r="G41" i="1"/>
  <c r="G33" i="1"/>
  <c r="G25" i="1"/>
  <c r="G17" i="1"/>
  <c r="G9" i="1"/>
  <c r="G39" i="1"/>
  <c r="G75" i="1"/>
  <c r="G64" i="1"/>
  <c r="G56" i="1"/>
  <c r="G48" i="1"/>
  <c r="G40" i="1"/>
  <c r="G32" i="1"/>
  <c r="G24" i="1"/>
  <c r="G16" i="1"/>
  <c r="G8" i="1"/>
  <c r="G23" i="1"/>
  <c r="G54" i="1"/>
  <c r="G30" i="1"/>
  <c r="G47" i="1"/>
  <c r="G105" i="1"/>
  <c r="G97" i="1"/>
  <c r="G106" i="1"/>
  <c r="G98" i="1"/>
  <c r="G107" i="1"/>
  <c r="G100" i="1"/>
  <c r="G108" i="1"/>
</calcChain>
</file>

<file path=xl/sharedStrings.xml><?xml version="1.0" encoding="utf-8"?>
<sst xmlns="http://schemas.openxmlformats.org/spreadsheetml/2006/main" count="265" uniqueCount="220">
  <si>
    <t>NAME OF PENSION FUND</t>
  </si>
  <si>
    <t>ADITYA BIRLA SUN LIFE PENSION FUND MANAGEMENT LIMITED</t>
  </si>
  <si>
    <t>Vatsalya</t>
  </si>
  <si>
    <t>SCHEME NAME</t>
  </si>
  <si>
    <t>Vatsalya Scheme</t>
  </si>
  <si>
    <t>MONTH</t>
  </si>
  <si>
    <t>27-02-2026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</si>
  <si>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</si>
  <si>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</si>
  <si>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</si>
  <si>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</si>
  <si>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</si>
  <si>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</si>
  <si>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</si>
  <si>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IN0020250042</t>
  </si>
  <si>
    <t>6.68 GS 07.07.2040</t>
  </si>
  <si>
    <t>CGS</t>
  </si>
  <si>
    <t>IN0020250075</t>
  </si>
  <si>
    <t>07.24 GS 18.08.2055</t>
  </si>
  <si>
    <t>IN0020250133</t>
  </si>
  <si>
    <t>6.68 Gsec 2033</t>
  </si>
  <si>
    <t>IN3320250183</t>
  </si>
  <si>
    <t>07.57 Uttar pradesh SGS 2036</t>
  </si>
  <si>
    <t>INE002A01018</t>
  </si>
  <si>
    <t>RELIANCE INDUSTRIES LIMITED</t>
  </si>
  <si>
    <t>Production of liquid and gaseous fuels, illuminating oils, lubricating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</si>
  <si>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</si>
  <si>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</si>
  <si>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</si>
  <si>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</si>
  <si>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</si>
  <si>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</si>
  <si>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INE020B08FG9</t>
  </si>
  <si>
    <t>7.45%REC Limited2035</t>
  </si>
  <si>
    <t>Other credit granting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</si>
  <si>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</si>
  <si>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</si>
  <si>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</si>
  <si>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</si>
  <si>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</si>
  <si>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</si>
  <si>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</si>
  <si>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</si>
  <si>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</si>
  <si>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</si>
  <si>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</si>
  <si>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</si>
  <si>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</si>
  <si>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</si>
  <si>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</si>
  <si>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</si>
  <si>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</si>
  <si>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</si>
  <si>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</si>
  <si>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</si>
  <si>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</si>
  <si>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</si>
  <si>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</si>
  <si>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</si>
  <si>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</si>
  <si>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</si>
  <si>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</si>
  <si>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</si>
  <si>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</si>
  <si>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</si>
  <si>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</si>
  <si>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</si>
  <si>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</si>
  <si>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</si>
  <si>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</si>
  <si>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</si>
  <si>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</si>
  <si>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</si>
  <si>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INE121J01017</t>
  </si>
  <si>
    <t>Indus Towers Ltd</t>
  </si>
  <si>
    <t>Activities of maintaining and operating pageing</t>
  </si>
  <si>
    <t>INE123W01016</t>
  </si>
  <si>
    <t>SBI LIFE INSURANCE COMPANY LIMITED</t>
  </si>
  <si>
    <t>Life insurance</t>
  </si>
  <si>
    <t>INE127D01025</t>
  </si>
  <si>
    <t>HDFC Asset Management Company Ltd</t>
  </si>
  <si>
    <t>Management of mutual funds</t>
  </si>
  <si>
    <t>INE134E07AN1</t>
  </si>
  <si>
    <t>POWER FINANCE CO LD 7.00PC BOND 21.01.2031</t>
  </si>
  <si>
    <t>INE151A01013</t>
  </si>
  <si>
    <t>Tata Communications Limited</t>
  </si>
  <si>
    <t>Other telecommunications activities</t>
  </si>
  <si>
    <t>INE158A01026</t>
  </si>
  <si>
    <t>HERO MOTOCORP LIMITED</t>
  </si>
  <si>
    <t>INE192A01025</t>
  </si>
  <si>
    <t>Tata Consumer Products Limited</t>
  </si>
  <si>
    <t>Processing and blending of tea including manufacture of instant tea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</si>
  <si>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</si>
  <si>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</si>
  <si>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</si>
  <si>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</si>
  <si>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</si>
  <si>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</si>
  <si>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</si>
  <si>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</si>
  <si>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</si>
  <si>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</si>
  <si>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</si>
  <si>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</si>
  <si>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</si>
  <si>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</si>
  <si>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INE237A01036</t>
  </si>
  <si>
    <t>KOTAK MAHINDRA BANK LIMITED</t>
  </si>
  <si>
    <t>INE238A01034</t>
  </si>
  <si>
    <t>AXIS BANK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</si>
  <si>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</si>
  <si>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</si>
  <si>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</si>
  <si>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</si>
  <si>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</si>
  <si>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</si>
  <si>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</si>
  <si>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</si>
  <si>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</si>
  <si>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</si>
  <si>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</si>
  <si>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</si>
  <si>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</si>
  <si>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</si>
  <si>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</si>
  <si>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</si>
  <si>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</si>
  <si>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</si>
  <si>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</si>
  <si>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INE361B01024</t>
  </si>
  <si>
    <t>DIVI'S LABORATORIES LTD</t>
  </si>
  <si>
    <t>INE397D01024</t>
  </si>
  <si>
    <t>BHARTI AIRTEL LTD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</si>
  <si>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</si>
  <si>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</si>
  <si>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</si>
  <si>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</si>
  <si>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</si>
  <si>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</si>
  <si>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</si>
  <si>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</si>
  <si>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</si>
  <si>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</si>
  <si>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</si>
  <si>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</si>
  <si>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INE585B01010</t>
  </si>
  <si>
    <t>MARUTI SUZUKI INDIA LTD.</t>
  </si>
  <si>
    <t>Manufacture of passenger cars</t>
  </si>
  <si>
    <t>INE591G01025</t>
  </si>
  <si>
    <t>Coforge Ltd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</si>
  <si>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</si>
  <si>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</si>
  <si>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</si>
  <si>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</si>
  <si>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</si>
  <si>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INE721A01047</t>
  </si>
  <si>
    <t>SHRIRAM FINANCE LIMITED</t>
  </si>
  <si>
    <t>INE733E01010</t>
  </si>
  <si>
    <t>NTPC LIMITED</t>
  </si>
  <si>
    <t>Electric power generation by coal based thermal power plants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</si>
  <si>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</si>
  <si>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</si>
  <si>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</si>
  <si>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</si>
  <si>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</si>
  <si>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</si>
  <si>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INE765G01017</t>
  </si>
  <si>
    <t>ICICI LOMBARD GENERAL INSURANCE CO LTD</t>
  </si>
  <si>
    <t>Non-life insurance</t>
  </si>
  <si>
    <t>INE795G01014</t>
  </si>
  <si>
    <t>HDFC LIFE INSURANCE COMPANY LTD</t>
  </si>
  <si>
    <t>INE860A01027</t>
  </si>
  <si>
    <t>HCL Technologies Limited</t>
  </si>
  <si>
    <t>INE935N01020</t>
  </si>
  <si>
    <t>Dixon Technologies (India) Limited</t>
  </si>
  <si>
    <t>Manufacture of other electronic components n.e.c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</si>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</sst>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0" fontId="4" fillId="3" borderId="1" xfId="1" applyFont="1" applyFill="1" applyBorder="1"/>
    <xf numFmtId="0" fontId="4" fillId="3" borderId="2" xfId="1" applyFont="1" applyFill="1" applyBorder="1"/>
    <xf numFmtId="164" fontId="4" fillId="3" borderId="2" xfId="2" applyFont="1" applyFill="1" applyBorder="1"/>
    <xf numFmtId="0" fontId="4" fillId="3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3" borderId="4" xfId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6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2" borderId="4" xfId="2" applyFont="1" applyFill="1" applyBorder="1" applyAlignment="1">
      <alignment horizontal="right"/>
    </xf>
    <xf numFmtId="10" fontId="0" fillId="0" borderId="0" xfId="3" applyNumberFormat="1" applyFont="1"/>
    <xf numFmtId="10" fontId="7" fillId="2" borderId="0" xfId="3" applyNumberFormat="1" applyFont="1" applyFill="1" applyBorder="1"/>
    <xf numFmtId="164" fontId="7" fillId="2" borderId="0" xfId="2" applyFont="1" applyFill="1" applyBorder="1"/>
    <xf numFmtId="0" fontId="3" fillId="2" borderId="0" xfId="1" applyFont="1" applyFill="1"/>
    <xf numFmtId="165" fontId="7" fillId="2" borderId="0" xfId="2" applyNumberFormat="1" applyFont="1" applyFill="1" applyBorder="1" applyAlignment="1">
      <alignment vertical="top"/>
    </xf>
    <xf numFmtId="10" fontId="7" fillId="2" borderId="0" xfId="3" applyNumberFormat="1" applyFont="1" applyFill="1" applyBorder="1" applyAlignment="1">
      <alignment vertical="center"/>
    </xf>
  </cellXfs>
  <cellStyles count="4">
    <cellStyle name="Comma 2 14" xfId="2" xr:uid="{C7B113F9-D7F5-40C1-8A96-5A5561252154}"/>
    <cellStyle name="Normal" xfId="0" builtinId="0"/>
    <cellStyle name="Normal 2 14" xfId="1" xr:uid="{94183CD0-579A-445B-8EB6-E953B08102C1}"/>
    <cellStyle name="Percent 2 13" xfId="3" xr:uid="{99F6430C-BAE8-439C-8529-85502AC947EB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Relationship Id="rId1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CEA8D0-E4FB-4A27-B864-3435E0CEAD61}" name="Table1345676816171813" displayName="Table1345676816171813" ref="B6:H70" totalsRowShown="0" headerRowDxfId="11" dataDxfId="10" headerRowBorderDxfId="8" tableBorderDxfId="9" totalsRowBorderDxfId="7">
  <sortState xmlns:xlrd2="http://schemas.microsoft.com/office/spreadsheetml/2017/richdata2" ref="B7:H58">
    <sortCondition descending="1" ref="F6:F69"/>
  </sortState>
  <tableColumns count="7">
    <tableColumn id="1" xr3:uid="{F4376786-DB66-4C1A-BCFA-4FEAAEB91E2E}" name="ISIN No." dataDxfId="6"/>
    <tableColumn id="2" xr3:uid="{963B15C4-B39E-4C3C-A061-44EE2B22DD31}" name="Name of the Instrument" dataDxfId="5"/>
    <tableColumn id="3" xr3:uid="{71BABE71-E3E4-4720-9DB2-98E40C15F7F2}" name="Industry " dataDxfId="4"/>
    <tableColumn id="4" xr3:uid="{3FDA6D2B-629D-4033-8DA4-5D896584C420}" name="Quantity" dataDxfId="3"/>
    <tableColumn id="5" xr3:uid="{D1C8A8DA-981E-4035-8CF1-30565EB38618}" name="Market Value" dataDxfId="2"/>
    <tableColumn id="6" xr3:uid="{AC3EEF60-11AD-4992-8EB9-6F3068990295}" name="% of Portfolio" dataDxfId="1">
      <calculatedColumnFormula>+F7/$F$83</calculatedColumnFormula>
    </tableColumn>
    <tableColumn id="7" xr3:uid="{5F79C777-5508-4537-8039-CE5D997E217F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8A42-8DA2-4B30-BCDD-9C9394BA40BF}">
  <sheetPr>
    <tabColor rgb="FF7030A0"/>
  </sheetPr>
  <dimension ref="A2:H121"/>
  <sheetViews>
    <sheetView showGridLines="0" tabSelected="1" zoomScale="85" zoomScaleNormal="85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60.7109375" style="3" customWidth="1"/>
    <col min="4" max="4" width="60.85546875" style="3" customWidth="1"/>
    <col min="5" max="5" width="19.42578125" style="5" customWidth="1"/>
    <col min="6" max="6" width="29.5703125" style="3" customWidth="1"/>
    <col min="7" max="7" width="20.5703125" style="3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x14ac:dyDescent="0.25">
      <c r="A7" s="10"/>
      <c r="B7" s="11" t="s">
        <v>14</v>
      </c>
      <c r="C7" s="12" t="s">
        <v>15</v>
      </c>
      <c r="D7" s="12" t="s">
        <v>16</v>
      </c>
      <c r="E7" s="13">
        <v>20000</v>
      </c>
      <c r="F7" s="13">
        <v>1933408</v>
      </c>
      <c r="G7" s="14">
        <f t="shared" ref="G7:G69" si="0">+F7/$F$83</f>
        <v>3.6639262134356337E-2</v>
      </c>
      <c r="H7" s="15"/>
    </row>
    <row r="8" spans="1:8" x14ac:dyDescent="0.25">
      <c r="A8" s="10"/>
      <c r="B8" s="11" t="s">
        <v>17</v>
      </c>
      <c r="C8" s="12" t="s">
        <v>18</v>
      </c>
      <c r="D8" s="12" t="s">
        <v>16</v>
      </c>
      <c r="E8" s="13">
        <v>20000</v>
      </c>
      <c r="F8" s="13">
        <v>1975538</v>
      </c>
      <c r="G8" s="14">
        <f t="shared" si="0"/>
        <v>3.7437651358834784E-2</v>
      </c>
      <c r="H8" s="15"/>
    </row>
    <row r="9" spans="1:8" x14ac:dyDescent="0.25">
      <c r="A9" s="10"/>
      <c r="B9" s="11" t="s">
        <v>19</v>
      </c>
      <c r="C9" s="12" t="s">
        <v>20</v>
      </c>
      <c r="D9" s="12" t="s">
        <v>16</v>
      </c>
      <c r="E9" s="13">
        <v>50000</v>
      </c>
      <c r="F9" s="13">
        <v>5032655</v>
      </c>
      <c r="G9" s="14">
        <f t="shared" si="0"/>
        <v>9.53718851772513E-2</v>
      </c>
      <c r="H9" s="15"/>
    </row>
    <row r="10" spans="1:8" x14ac:dyDescent="0.25">
      <c r="A10" s="10"/>
      <c r="B10" s="11" t="s">
        <v>21</v>
      </c>
      <c r="C10" s="12" t="s">
        <v>22</v>
      </c>
      <c r="D10" s="12" t="s">
        <v>16</v>
      </c>
      <c r="E10" s="13">
        <v>10000</v>
      </c>
      <c r="F10" s="13">
        <v>1007525</v>
      </c>
      <c r="G10" s="14">
        <f t="shared" si="0"/>
        <v>1.9093213942384311E-2</v>
      </c>
      <c r="H10" s="15"/>
    </row>
    <row r="11" spans="1:8" x14ac:dyDescent="0.25">
      <c r="A11" s="10"/>
      <c r="B11" s="11" t="s">
        <v>23</v>
      </c>
      <c r="C11" s="12" t="s">
        <v>24</v>
      </c>
      <c r="D11" s="12" t="s">
        <v>25</v>
      </c>
      <c r="E11" s="13">
        <v>1112</v>
      </c>
      <c r="F11" s="13">
        <v>1550016.8</v>
      </c>
      <c r="G11" s="14">
        <f t="shared" si="0"/>
        <v>2.9373764796595536E-2</v>
      </c>
      <c r="H11" s="15"/>
    </row>
    <row r="12" spans="1:8" x14ac:dyDescent="0.25">
      <c r="A12" s="10"/>
      <c r="B12" s="11" t="s">
        <v>26</v>
      </c>
      <c r="C12" s="12" t="s">
        <v>27</v>
      </c>
      <c r="D12" s="12" t="s">
        <v>28</v>
      </c>
      <c r="E12" s="13">
        <v>336</v>
      </c>
      <c r="F12" s="13">
        <v>436833.6</v>
      </c>
      <c r="G12" s="14">
        <f t="shared" si="0"/>
        <v>8.2782634495639617E-3</v>
      </c>
      <c r="H12" s="15"/>
    </row>
    <row r="13" spans="1:8" x14ac:dyDescent="0.25">
      <c r="A13" s="10"/>
      <c r="B13" s="11" t="s">
        <v>29</v>
      </c>
      <c r="C13" s="12" t="s">
        <v>30</v>
      </c>
      <c r="D13" s="12" t="s">
        <v>31</v>
      </c>
      <c r="E13" s="13">
        <v>351</v>
      </c>
      <c r="F13" s="13">
        <v>1501683.3</v>
      </c>
      <c r="G13" s="14">
        <f t="shared" si="0"/>
        <v>2.8457815459274644E-2</v>
      </c>
      <c r="H13" s="15"/>
    </row>
    <row r="14" spans="1:8" x14ac:dyDescent="0.25">
      <c r="A14" s="10"/>
      <c r="B14" s="11" t="s">
        <v>32</v>
      </c>
      <c r="C14" s="12" t="s">
        <v>33</v>
      </c>
      <c r="D14" s="12" t="s">
        <v>34</v>
      </c>
      <c r="E14" s="13">
        <v>30</v>
      </c>
      <c r="F14" s="13">
        <v>3024081</v>
      </c>
      <c r="G14" s="14">
        <f t="shared" si="0"/>
        <v>5.7308181446712979E-2</v>
      </c>
      <c r="H14" s="15"/>
    </row>
    <row r="15" spans="1:8" x14ac:dyDescent="0.25">
      <c r="A15" s="10"/>
      <c r="B15" s="11" t="s">
        <v>35</v>
      </c>
      <c r="C15" s="12" t="s">
        <v>36</v>
      </c>
      <c r="D15" s="12" t="s">
        <v>37</v>
      </c>
      <c r="E15" s="13">
        <v>1518</v>
      </c>
      <c r="F15" s="13">
        <v>488720.1</v>
      </c>
      <c r="G15" s="14">
        <f t="shared" si="0"/>
        <v>9.2615443063382586E-3</v>
      </c>
      <c r="H15" s="15"/>
    </row>
    <row r="16" spans="1:8" x14ac:dyDescent="0.25">
      <c r="A16" s="10"/>
      <c r="B16" s="11" t="s">
        <v>38</v>
      </c>
      <c r="C16" s="12" t="s">
        <v>39</v>
      </c>
      <c r="D16" s="12" t="s">
        <v>25</v>
      </c>
      <c r="E16" s="13">
        <v>1529</v>
      </c>
      <c r="F16" s="13">
        <v>589276.6</v>
      </c>
      <c r="G16" s="14">
        <f t="shared" si="0"/>
        <v>1.1167151380899553E-2</v>
      </c>
      <c r="H16" s="15"/>
    </row>
    <row r="17" spans="1:8" x14ac:dyDescent="0.25">
      <c r="A17" s="10"/>
      <c r="B17" s="11" t="s">
        <v>40</v>
      </c>
      <c r="C17" s="12" t="s">
        <v>41</v>
      </c>
      <c r="D17" s="12" t="s">
        <v>42</v>
      </c>
      <c r="E17" s="13">
        <v>83</v>
      </c>
      <c r="F17" s="13">
        <v>194062.3</v>
      </c>
      <c r="G17" s="14">
        <f t="shared" si="0"/>
        <v>3.6775990789818286E-3</v>
      </c>
      <c r="H17" s="15"/>
    </row>
    <row r="18" spans="1:8" x14ac:dyDescent="0.25">
      <c r="A18" s="10"/>
      <c r="B18" s="11" t="s">
        <v>43</v>
      </c>
      <c r="C18" s="12" t="s">
        <v>44</v>
      </c>
      <c r="D18" s="12" t="s">
        <v>45</v>
      </c>
      <c r="E18" s="13">
        <v>587</v>
      </c>
      <c r="F18" s="13">
        <v>542798.9</v>
      </c>
      <c r="G18" s="14">
        <f t="shared" si="0"/>
        <v>1.0286370586725758E-2</v>
      </c>
      <c r="H18" s="15"/>
    </row>
    <row r="19" spans="1:8" x14ac:dyDescent="0.25">
      <c r="A19" s="10"/>
      <c r="B19" s="11" t="s">
        <v>46</v>
      </c>
      <c r="C19" s="12" t="s">
        <v>47</v>
      </c>
      <c r="D19" s="12" t="s">
        <v>37</v>
      </c>
      <c r="E19" s="13">
        <v>2069</v>
      </c>
      <c r="F19" s="13">
        <v>1836754.75</v>
      </c>
      <c r="G19" s="14">
        <f t="shared" si="0"/>
        <v>3.4807624030610267E-2</v>
      </c>
      <c r="H19" s="15"/>
    </row>
    <row r="20" spans="1:8" x14ac:dyDescent="0.25">
      <c r="A20" s="10"/>
      <c r="B20" s="11" t="s">
        <v>48</v>
      </c>
      <c r="C20" s="12" t="s">
        <v>49</v>
      </c>
      <c r="D20" s="12" t="s">
        <v>50</v>
      </c>
      <c r="E20" s="13">
        <v>189</v>
      </c>
      <c r="F20" s="13">
        <v>328293</v>
      </c>
      <c r="G20" s="14">
        <f t="shared" si="0"/>
        <v>6.2213528049300743E-3</v>
      </c>
      <c r="H20" s="15"/>
    </row>
    <row r="21" spans="1:8" x14ac:dyDescent="0.25">
      <c r="A21" s="10"/>
      <c r="B21" s="11" t="s">
        <v>51</v>
      </c>
      <c r="C21" s="12" t="s">
        <v>52</v>
      </c>
      <c r="D21" s="12" t="s">
        <v>37</v>
      </c>
      <c r="E21" s="13">
        <v>1527</v>
      </c>
      <c r="F21" s="13">
        <v>1834995.9</v>
      </c>
      <c r="G21" s="14">
        <f t="shared" si="0"/>
        <v>3.4774292749160614E-2</v>
      </c>
      <c r="H21" s="15"/>
    </row>
    <row r="22" spans="1:8" x14ac:dyDescent="0.25">
      <c r="A22" s="10"/>
      <c r="B22" s="11" t="s">
        <v>53</v>
      </c>
      <c r="C22" s="12" t="s">
        <v>54</v>
      </c>
      <c r="D22" s="12" t="s">
        <v>55</v>
      </c>
      <c r="E22" s="13">
        <v>44</v>
      </c>
      <c r="F22" s="13">
        <v>352462</v>
      </c>
      <c r="G22" s="14">
        <f t="shared" si="0"/>
        <v>6.6793701124643647E-3</v>
      </c>
      <c r="H22" s="15"/>
    </row>
    <row r="23" spans="1:8" x14ac:dyDescent="0.25">
      <c r="A23" s="10"/>
      <c r="B23" s="11" t="s">
        <v>56</v>
      </c>
      <c r="C23" s="12" t="s">
        <v>57</v>
      </c>
      <c r="D23" s="12" t="s">
        <v>58</v>
      </c>
      <c r="E23" s="13">
        <v>652</v>
      </c>
      <c r="F23" s="13">
        <v>326260.8</v>
      </c>
      <c r="G23" s="14">
        <f t="shared" si="0"/>
        <v>6.1828413740735557E-3</v>
      </c>
      <c r="H23" s="15"/>
    </row>
    <row r="24" spans="1:8" x14ac:dyDescent="0.25">
      <c r="A24" s="10"/>
      <c r="B24" s="11" t="s">
        <v>59</v>
      </c>
      <c r="C24" s="12" t="s">
        <v>60</v>
      </c>
      <c r="D24" s="12" t="s">
        <v>61</v>
      </c>
      <c r="E24" s="13">
        <v>2091</v>
      </c>
      <c r="F24" s="13">
        <v>443982.03</v>
      </c>
      <c r="G24" s="14">
        <f t="shared" si="0"/>
        <v>8.4137305628784308E-3</v>
      </c>
      <c r="H24" s="15"/>
    </row>
    <row r="25" spans="1:8" x14ac:dyDescent="0.25">
      <c r="A25" s="10"/>
      <c r="B25" s="11" t="s">
        <v>62</v>
      </c>
      <c r="C25" s="12" t="s">
        <v>63</v>
      </c>
      <c r="D25" s="12" t="s">
        <v>50</v>
      </c>
      <c r="E25" s="13">
        <v>306</v>
      </c>
      <c r="F25" s="13">
        <v>393607.8</v>
      </c>
      <c r="G25" s="14">
        <f t="shared" si="0"/>
        <v>7.4591081459926207E-3</v>
      </c>
      <c r="H25" s="15"/>
    </row>
    <row r="26" spans="1:8" x14ac:dyDescent="0.25">
      <c r="A26" s="10"/>
      <c r="B26" s="11" t="s">
        <v>64</v>
      </c>
      <c r="C26" s="12" t="s">
        <v>65</v>
      </c>
      <c r="D26" s="12" t="s">
        <v>37</v>
      </c>
      <c r="E26" s="13">
        <v>1712</v>
      </c>
      <c r="F26" s="13">
        <v>2360676.7999999998</v>
      </c>
      <c r="G26" s="14">
        <f t="shared" si="0"/>
        <v>4.4736266783676017E-2</v>
      </c>
      <c r="H26" s="15"/>
    </row>
    <row r="27" spans="1:8" x14ac:dyDescent="0.25">
      <c r="A27" s="10"/>
      <c r="B27" s="11" t="s">
        <v>66</v>
      </c>
      <c r="C27" s="12" t="s">
        <v>67</v>
      </c>
      <c r="D27" s="12" t="s">
        <v>68</v>
      </c>
      <c r="E27" s="13">
        <v>306</v>
      </c>
      <c r="F27" s="13">
        <v>1039604.4</v>
      </c>
      <c r="G27" s="14">
        <f t="shared" si="0"/>
        <v>1.9701138159990153E-2</v>
      </c>
      <c r="H27" s="15"/>
    </row>
    <row r="28" spans="1:8" x14ac:dyDescent="0.25">
      <c r="A28" s="10"/>
      <c r="B28" s="11" t="s">
        <v>69</v>
      </c>
      <c r="C28" s="12" t="s">
        <v>70</v>
      </c>
      <c r="D28" s="12" t="s">
        <v>42</v>
      </c>
      <c r="E28" s="13">
        <v>293</v>
      </c>
      <c r="F28" s="13">
        <v>356727.5</v>
      </c>
      <c r="G28" s="14">
        <f t="shared" si="0"/>
        <v>6.7602039419685858E-3</v>
      </c>
      <c r="H28" s="15"/>
    </row>
    <row r="29" spans="1:8" x14ac:dyDescent="0.25">
      <c r="A29" s="10"/>
      <c r="B29" s="11" t="s">
        <v>71</v>
      </c>
      <c r="C29" s="12" t="s">
        <v>72</v>
      </c>
      <c r="D29" s="12" t="s">
        <v>34</v>
      </c>
      <c r="E29" s="13">
        <v>143</v>
      </c>
      <c r="F29" s="13">
        <v>247504.4</v>
      </c>
      <c r="G29" s="14">
        <f t="shared" si="0"/>
        <v>4.6903595056018103E-3</v>
      </c>
      <c r="H29" s="15"/>
    </row>
    <row r="30" spans="1:8" x14ac:dyDescent="0.25">
      <c r="A30" s="10"/>
      <c r="B30" s="11" t="s">
        <v>73</v>
      </c>
      <c r="C30" s="12" t="s">
        <v>74</v>
      </c>
      <c r="D30" s="12" t="s">
        <v>75</v>
      </c>
      <c r="E30" s="13">
        <v>820</v>
      </c>
      <c r="F30" s="13">
        <v>373059</v>
      </c>
      <c r="G30" s="14">
        <f t="shared" si="0"/>
        <v>7.0696958389438961E-3</v>
      </c>
      <c r="H30" s="15"/>
    </row>
    <row r="31" spans="1:8" x14ac:dyDescent="0.25">
      <c r="A31" s="10"/>
      <c r="B31" s="11" t="s">
        <v>76</v>
      </c>
      <c r="C31" s="12" t="s">
        <v>77</v>
      </c>
      <c r="D31" s="12" t="s">
        <v>78</v>
      </c>
      <c r="E31" s="13">
        <v>184</v>
      </c>
      <c r="F31" s="13">
        <v>374844.8</v>
      </c>
      <c r="G31" s="14">
        <f t="shared" si="0"/>
        <v>7.1035378393491562E-3</v>
      </c>
      <c r="H31" s="15"/>
    </row>
    <row r="32" spans="1:8" x14ac:dyDescent="0.25">
      <c r="A32" s="10"/>
      <c r="B32" s="11" t="s">
        <v>79</v>
      </c>
      <c r="C32" s="12" t="s">
        <v>80</v>
      </c>
      <c r="D32" s="12" t="s">
        <v>81</v>
      </c>
      <c r="E32" s="13">
        <v>125</v>
      </c>
      <c r="F32" s="13">
        <v>337325</v>
      </c>
      <c r="G32" s="14">
        <f t="shared" si="0"/>
        <v>6.3925147198479323E-3</v>
      </c>
      <c r="H32" s="15"/>
    </row>
    <row r="33" spans="1:8" x14ac:dyDescent="0.25">
      <c r="A33" s="10"/>
      <c r="B33" s="11" t="s">
        <v>82</v>
      </c>
      <c r="C33" s="12" t="s">
        <v>83</v>
      </c>
      <c r="D33" s="12" t="s">
        <v>34</v>
      </c>
      <c r="E33" s="13">
        <v>1000</v>
      </c>
      <c r="F33" s="13">
        <v>989770</v>
      </c>
      <c r="G33" s="14">
        <f t="shared" si="0"/>
        <v>1.8756745851223264E-2</v>
      </c>
      <c r="H33" s="15"/>
    </row>
    <row r="34" spans="1:8" x14ac:dyDescent="0.25">
      <c r="A34" s="10"/>
      <c r="B34" s="11" t="s">
        <v>84</v>
      </c>
      <c r="C34" s="12" t="s">
        <v>85</v>
      </c>
      <c r="D34" s="12" t="s">
        <v>86</v>
      </c>
      <c r="E34" s="13">
        <v>180</v>
      </c>
      <c r="F34" s="13">
        <v>287550</v>
      </c>
      <c r="G34" s="14">
        <f t="shared" si="0"/>
        <v>5.4492480773505464E-3</v>
      </c>
      <c r="H34" s="15"/>
    </row>
    <row r="35" spans="1:8" x14ac:dyDescent="0.25">
      <c r="A35" s="10"/>
      <c r="B35" s="11" t="s">
        <v>87</v>
      </c>
      <c r="C35" s="12" t="s">
        <v>88</v>
      </c>
      <c r="D35" s="12" t="s">
        <v>55</v>
      </c>
      <c r="E35" s="13">
        <v>42</v>
      </c>
      <c r="F35" s="13">
        <v>239820</v>
      </c>
      <c r="G35" s="14">
        <f t="shared" si="0"/>
        <v>4.5447354335253279E-3</v>
      </c>
      <c r="H35" s="15"/>
    </row>
    <row r="36" spans="1:8" x14ac:dyDescent="0.25">
      <c r="A36" s="10"/>
      <c r="B36" s="11" t="s">
        <v>89</v>
      </c>
      <c r="C36" s="12" t="s">
        <v>90</v>
      </c>
      <c r="D36" s="12" t="s">
        <v>91</v>
      </c>
      <c r="E36" s="13">
        <v>360</v>
      </c>
      <c r="F36" s="13">
        <v>410760</v>
      </c>
      <c r="G36" s="14">
        <f t="shared" si="0"/>
        <v>7.7841528090854123E-3</v>
      </c>
      <c r="H36" s="15"/>
    </row>
    <row r="37" spans="1:8" x14ac:dyDescent="0.25">
      <c r="A37" s="10"/>
      <c r="B37" s="11" t="s">
        <v>92</v>
      </c>
      <c r="C37" s="12" t="s">
        <v>93</v>
      </c>
      <c r="D37" s="12" t="s">
        <v>94</v>
      </c>
      <c r="E37" s="13">
        <v>70</v>
      </c>
      <c r="F37" s="13">
        <v>269514</v>
      </c>
      <c r="G37" s="14">
        <f t="shared" si="0"/>
        <v>5.1074548646115638E-3</v>
      </c>
      <c r="H37" s="15"/>
    </row>
    <row r="38" spans="1:8" x14ac:dyDescent="0.25">
      <c r="A38" s="10"/>
      <c r="B38" s="11" t="s">
        <v>95</v>
      </c>
      <c r="C38" s="12" t="s">
        <v>96</v>
      </c>
      <c r="D38" s="12" t="s">
        <v>97</v>
      </c>
      <c r="E38" s="13">
        <v>870</v>
      </c>
      <c r="F38" s="13">
        <v>392718</v>
      </c>
      <c r="G38" s="14">
        <f t="shared" si="0"/>
        <v>7.4422458926828436E-3</v>
      </c>
      <c r="H38" s="15"/>
    </row>
    <row r="39" spans="1:8" x14ac:dyDescent="0.25">
      <c r="A39" s="10"/>
      <c r="B39" s="11" t="s">
        <v>98</v>
      </c>
      <c r="C39" s="12" t="s">
        <v>99</v>
      </c>
      <c r="D39" s="12" t="s">
        <v>100</v>
      </c>
      <c r="E39" s="13">
        <v>2550</v>
      </c>
      <c r="F39" s="13">
        <v>713235</v>
      </c>
      <c r="G39" s="14">
        <f t="shared" si="0"/>
        <v>1.3516238749605692E-2</v>
      </c>
      <c r="H39" s="15"/>
    </row>
    <row r="40" spans="1:8" x14ac:dyDescent="0.25">
      <c r="A40" s="10"/>
      <c r="B40" s="11" t="s">
        <v>101</v>
      </c>
      <c r="C40" s="12" t="s">
        <v>102</v>
      </c>
      <c r="D40" s="12" t="s">
        <v>28</v>
      </c>
      <c r="E40" s="13">
        <v>73</v>
      </c>
      <c r="F40" s="13">
        <v>325726</v>
      </c>
      <c r="G40" s="14">
        <f t="shared" si="0"/>
        <v>6.1727065875259394E-3</v>
      </c>
      <c r="H40" s="15"/>
    </row>
    <row r="41" spans="1:8" x14ac:dyDescent="0.25">
      <c r="A41" s="10"/>
      <c r="B41" s="11" t="s">
        <v>103</v>
      </c>
      <c r="C41" s="12" t="s">
        <v>104</v>
      </c>
      <c r="D41" s="12" t="s">
        <v>105</v>
      </c>
      <c r="E41" s="13">
        <v>72</v>
      </c>
      <c r="F41" s="13">
        <v>432180</v>
      </c>
      <c r="G41" s="14">
        <f t="shared" si="0"/>
        <v>8.1900748880867989E-3</v>
      </c>
      <c r="H41" s="15"/>
    </row>
    <row r="42" spans="1:8" x14ac:dyDescent="0.25">
      <c r="A42" s="10"/>
      <c r="B42" s="11" t="s">
        <v>106</v>
      </c>
      <c r="C42" s="12" t="s">
        <v>107</v>
      </c>
      <c r="D42" s="12" t="s">
        <v>37</v>
      </c>
      <c r="E42" s="13">
        <v>1819</v>
      </c>
      <c r="F42" s="13">
        <v>755248.8</v>
      </c>
      <c r="G42" s="14">
        <f t="shared" si="0"/>
        <v>1.4312425913132698E-2</v>
      </c>
      <c r="H42" s="15"/>
    </row>
    <row r="43" spans="1:8" x14ac:dyDescent="0.25">
      <c r="A43" s="10"/>
      <c r="B43" s="11" t="s">
        <v>108</v>
      </c>
      <c r="C43" s="12" t="s">
        <v>109</v>
      </c>
      <c r="D43" s="12" t="s">
        <v>37</v>
      </c>
      <c r="E43" s="13">
        <v>659</v>
      </c>
      <c r="F43" s="13">
        <v>911990.1</v>
      </c>
      <c r="G43" s="14">
        <f t="shared" si="0"/>
        <v>1.7282769254000113E-2</v>
      </c>
      <c r="H43" s="15"/>
    </row>
    <row r="44" spans="1:8" ht="13.5" customHeight="1" x14ac:dyDescent="0.25">
      <c r="A44" s="10"/>
      <c r="B44" s="11" t="s">
        <v>110</v>
      </c>
      <c r="C44" s="12" t="s">
        <v>111</v>
      </c>
      <c r="D44" s="12" t="s">
        <v>112</v>
      </c>
      <c r="E44" s="13">
        <v>1325</v>
      </c>
      <c r="F44" s="13">
        <v>351058.75</v>
      </c>
      <c r="G44" s="14">
        <f t="shared" si="0"/>
        <v>6.6527776681432303E-3</v>
      </c>
      <c r="H44" s="15"/>
    </row>
    <row r="45" spans="1:8" x14ac:dyDescent="0.25">
      <c r="A45" s="10"/>
      <c r="B45" s="11" t="s">
        <v>113</v>
      </c>
      <c r="C45" s="12" t="s">
        <v>114</v>
      </c>
      <c r="D45" s="12" t="s">
        <v>115</v>
      </c>
      <c r="E45" s="13">
        <v>1107</v>
      </c>
      <c r="F45" s="13">
        <v>492282.9</v>
      </c>
      <c r="G45" s="14">
        <f t="shared" si="0"/>
        <v>9.3290615417755216E-3</v>
      </c>
      <c r="H45" s="15"/>
    </row>
    <row r="46" spans="1:8" x14ac:dyDescent="0.25">
      <c r="A46" s="10"/>
      <c r="B46" s="11" t="s">
        <v>116</v>
      </c>
      <c r="C46" s="12" t="s">
        <v>117</v>
      </c>
      <c r="D46" s="12" t="s">
        <v>118</v>
      </c>
      <c r="E46" s="13">
        <v>214</v>
      </c>
      <c r="F46" s="13">
        <v>926085</v>
      </c>
      <c r="G46" s="14">
        <f t="shared" si="0"/>
        <v>1.7549876215312746E-2</v>
      </c>
      <c r="H46" s="15"/>
    </row>
    <row r="47" spans="1:8" x14ac:dyDescent="0.25">
      <c r="A47" s="10"/>
      <c r="B47" s="11" t="s">
        <v>119</v>
      </c>
      <c r="C47" s="12" t="s">
        <v>120</v>
      </c>
      <c r="D47" s="12" t="s">
        <v>34</v>
      </c>
      <c r="E47" s="13">
        <v>760</v>
      </c>
      <c r="F47" s="13">
        <v>756884</v>
      </c>
      <c r="G47" s="14">
        <f t="shared" si="0"/>
        <v>1.4343413951581953E-2</v>
      </c>
      <c r="H47" s="15"/>
    </row>
    <row r="48" spans="1:8" x14ac:dyDescent="0.25">
      <c r="A48" s="10"/>
      <c r="B48" s="11" t="s">
        <v>121</v>
      </c>
      <c r="C48" s="12" t="s">
        <v>122</v>
      </c>
      <c r="D48" s="12" t="s">
        <v>123</v>
      </c>
      <c r="E48" s="13">
        <v>86</v>
      </c>
      <c r="F48" s="13">
        <v>421253.8</v>
      </c>
      <c r="G48" s="14">
        <f t="shared" si="0"/>
        <v>7.9830167265748965E-3</v>
      </c>
      <c r="H48" s="15"/>
    </row>
    <row r="49" spans="1:8" x14ac:dyDescent="0.25">
      <c r="A49" s="10"/>
      <c r="B49" s="11" t="s">
        <v>124</v>
      </c>
      <c r="C49" s="12" t="s">
        <v>125</v>
      </c>
      <c r="D49" s="12" t="s">
        <v>50</v>
      </c>
      <c r="E49" s="13">
        <v>231</v>
      </c>
      <c r="F49" s="13">
        <v>531738.9</v>
      </c>
      <c r="G49" s="14">
        <f t="shared" si="0"/>
        <v>1.0076776833515891E-2</v>
      </c>
      <c r="H49" s="15"/>
    </row>
    <row r="50" spans="1:8" x14ac:dyDescent="0.25">
      <c r="A50" s="10"/>
      <c r="B50" s="11" t="s">
        <v>126</v>
      </c>
      <c r="C50" s="12" t="s">
        <v>127</v>
      </c>
      <c r="D50" s="12" t="s">
        <v>128</v>
      </c>
      <c r="E50" s="13">
        <v>20</v>
      </c>
      <c r="F50" s="13">
        <v>270080</v>
      </c>
      <c r="G50" s="14">
        <f t="shared" si="0"/>
        <v>5.1181809102098259E-3</v>
      </c>
      <c r="H50" s="15"/>
    </row>
    <row r="51" spans="1:8" x14ac:dyDescent="0.25">
      <c r="A51" s="10"/>
      <c r="B51" s="11" t="s">
        <v>129</v>
      </c>
      <c r="C51" s="12" t="s">
        <v>130</v>
      </c>
      <c r="D51" s="12" t="s">
        <v>50</v>
      </c>
      <c r="E51" s="13">
        <v>67</v>
      </c>
      <c r="F51" s="13">
        <v>429369.5</v>
      </c>
      <c r="G51" s="14">
        <f t="shared" si="0"/>
        <v>8.1368141970021395E-3</v>
      </c>
      <c r="H51" s="15"/>
    </row>
    <row r="52" spans="1:8" x14ac:dyDescent="0.25">
      <c r="A52" s="10"/>
      <c r="B52" s="11" t="s">
        <v>131</v>
      </c>
      <c r="C52" s="12" t="s">
        <v>132</v>
      </c>
      <c r="D52" s="12" t="s">
        <v>75</v>
      </c>
      <c r="E52" s="13">
        <v>1105</v>
      </c>
      <c r="F52" s="13">
        <v>2076626.5</v>
      </c>
      <c r="G52" s="14">
        <f t="shared" si="0"/>
        <v>3.9353340158234024E-2</v>
      </c>
      <c r="H52" s="15"/>
    </row>
    <row r="53" spans="1:8" x14ac:dyDescent="0.25">
      <c r="A53" s="10"/>
      <c r="B53" s="11" t="s">
        <v>133</v>
      </c>
      <c r="C53" s="12" t="s">
        <v>134</v>
      </c>
      <c r="D53" s="12" t="s">
        <v>135</v>
      </c>
      <c r="E53" s="13">
        <v>55</v>
      </c>
      <c r="F53" s="13">
        <v>430182.5</v>
      </c>
      <c r="G53" s="14">
        <f t="shared" si="0"/>
        <v>8.1522210434180186E-3</v>
      </c>
      <c r="H53" s="15"/>
    </row>
    <row r="54" spans="1:8" x14ac:dyDescent="0.25">
      <c r="A54" s="10"/>
      <c r="B54" s="11" t="s">
        <v>136</v>
      </c>
      <c r="C54" s="12" t="s">
        <v>137</v>
      </c>
      <c r="D54" s="12" t="s">
        <v>138</v>
      </c>
      <c r="E54" s="13">
        <v>200</v>
      </c>
      <c r="F54" s="13">
        <v>527480</v>
      </c>
      <c r="G54" s="14">
        <f t="shared" si="0"/>
        <v>9.9960680780416134E-3</v>
      </c>
      <c r="H54" s="15"/>
    </row>
    <row r="55" spans="1:8" x14ac:dyDescent="0.25">
      <c r="A55" s="10"/>
      <c r="B55" s="11" t="s">
        <v>139</v>
      </c>
      <c r="C55" s="12" t="s">
        <v>140</v>
      </c>
      <c r="D55" s="12" t="s">
        <v>37</v>
      </c>
      <c r="E55" s="13">
        <v>4216</v>
      </c>
      <c r="F55" s="13">
        <v>663471.92000000004</v>
      </c>
      <c r="G55" s="14">
        <f t="shared" si="0"/>
        <v>1.257319799838663E-2</v>
      </c>
      <c r="H55" s="15"/>
    </row>
    <row r="56" spans="1:8" x14ac:dyDescent="0.25">
      <c r="A56" s="10"/>
      <c r="B56" s="11" t="s">
        <v>141</v>
      </c>
      <c r="C56" s="12" t="s">
        <v>142</v>
      </c>
      <c r="D56" s="12" t="s">
        <v>58</v>
      </c>
      <c r="E56" s="13">
        <v>89</v>
      </c>
      <c r="F56" s="13">
        <v>1128253</v>
      </c>
      <c r="G56" s="14">
        <f t="shared" si="0"/>
        <v>2.1381083258615843E-2</v>
      </c>
      <c r="H56" s="15"/>
    </row>
    <row r="57" spans="1:8" x14ac:dyDescent="0.25">
      <c r="A57" s="10"/>
      <c r="B57" s="11" t="s">
        <v>143</v>
      </c>
      <c r="C57" s="12" t="s">
        <v>144</v>
      </c>
      <c r="D57" s="12" t="s">
        <v>55</v>
      </c>
      <c r="E57" s="13">
        <v>126</v>
      </c>
      <c r="F57" s="13">
        <v>487582.2</v>
      </c>
      <c r="G57" s="14">
        <f t="shared" si="0"/>
        <v>9.2399804065392086E-3</v>
      </c>
      <c r="H57" s="15"/>
    </row>
    <row r="58" spans="1:8" x14ac:dyDescent="0.25">
      <c r="A58" s="10"/>
      <c r="B58" s="11" t="s">
        <v>145</v>
      </c>
      <c r="C58" s="12" t="s">
        <v>146</v>
      </c>
      <c r="D58" s="12" t="s">
        <v>147</v>
      </c>
      <c r="E58" s="13">
        <v>64</v>
      </c>
      <c r="F58" s="13">
        <v>950848</v>
      </c>
      <c r="G58" s="14">
        <f t="shared" si="0"/>
        <v>1.8019150185542034E-2</v>
      </c>
      <c r="H58" s="15"/>
    </row>
    <row r="59" spans="1:8" outlineLevel="1" x14ac:dyDescent="0.25">
      <c r="A59" s="10"/>
      <c r="B59" s="11" t="s">
        <v>148</v>
      </c>
      <c r="C59" s="12" t="s">
        <v>149</v>
      </c>
      <c r="D59" s="12" t="s">
        <v>28</v>
      </c>
      <c r="E59" s="13">
        <v>245</v>
      </c>
      <c r="F59" s="13">
        <v>290521</v>
      </c>
      <c r="G59" s="14">
        <f t="shared" si="0"/>
        <v>5.5055503414361256E-3</v>
      </c>
      <c r="H59" s="15"/>
    </row>
    <row r="60" spans="1:8" outlineLevel="1" x14ac:dyDescent="0.25">
      <c r="A60" s="10"/>
      <c r="B60" s="11" t="s">
        <v>150</v>
      </c>
      <c r="C60" s="12" t="s">
        <v>151</v>
      </c>
      <c r="D60" s="12" t="s">
        <v>152</v>
      </c>
      <c r="E60" s="13">
        <v>68</v>
      </c>
      <c r="F60" s="13">
        <v>174229.6</v>
      </c>
      <c r="G60" s="14">
        <f t="shared" si="0"/>
        <v>3.3017573041820717E-3</v>
      </c>
      <c r="H60" s="15"/>
    </row>
    <row r="61" spans="1:8" outlineLevel="1" x14ac:dyDescent="0.25">
      <c r="A61" s="10"/>
      <c r="B61" s="11" t="s">
        <v>153</v>
      </c>
      <c r="C61" s="12" t="s">
        <v>154</v>
      </c>
      <c r="D61" s="12" t="s">
        <v>138</v>
      </c>
      <c r="E61" s="13">
        <v>232</v>
      </c>
      <c r="F61" s="13">
        <v>315009.59999999998</v>
      </c>
      <c r="G61" s="14">
        <f t="shared" si="0"/>
        <v>5.9696242641174213E-3</v>
      </c>
      <c r="H61" s="15"/>
    </row>
    <row r="62" spans="1:8" outlineLevel="1" x14ac:dyDescent="0.25">
      <c r="A62" s="10"/>
      <c r="B62" s="11" t="s">
        <v>155</v>
      </c>
      <c r="C62" s="12" t="s">
        <v>156</v>
      </c>
      <c r="D62" s="12" t="s">
        <v>34</v>
      </c>
      <c r="E62" s="13">
        <v>541</v>
      </c>
      <c r="F62" s="13">
        <v>583955.4</v>
      </c>
      <c r="G62" s="14">
        <f t="shared" si="0"/>
        <v>1.1066311391787409E-2</v>
      </c>
      <c r="H62" s="15"/>
    </row>
    <row r="63" spans="1:8" outlineLevel="1" x14ac:dyDescent="0.25">
      <c r="A63" s="10"/>
      <c r="B63" s="11" t="s">
        <v>157</v>
      </c>
      <c r="C63" s="12" t="s">
        <v>158</v>
      </c>
      <c r="D63" s="12" t="s">
        <v>159</v>
      </c>
      <c r="E63" s="13">
        <v>3174</v>
      </c>
      <c r="F63" s="13">
        <v>1212150.6000000001</v>
      </c>
      <c r="G63" s="14">
        <f t="shared" si="0"/>
        <v>2.2970994006292163E-2</v>
      </c>
      <c r="H63" s="15"/>
    </row>
    <row r="64" spans="1:8" outlineLevel="1" x14ac:dyDescent="0.25">
      <c r="A64" s="10"/>
      <c r="B64" s="11" t="s">
        <v>160</v>
      </c>
      <c r="C64" s="12" t="s">
        <v>161</v>
      </c>
      <c r="D64" s="12" t="s">
        <v>162</v>
      </c>
      <c r="E64" s="13">
        <v>1446</v>
      </c>
      <c r="F64" s="13">
        <v>431847.9</v>
      </c>
      <c r="G64" s="14">
        <f t="shared" si="0"/>
        <v>8.183781390307324E-3</v>
      </c>
      <c r="H64" s="15"/>
    </row>
    <row r="65" spans="1:8" outlineLevel="1" x14ac:dyDescent="0.25">
      <c r="A65" s="10"/>
      <c r="B65" s="11" t="s">
        <v>163</v>
      </c>
      <c r="C65" s="12" t="s">
        <v>164</v>
      </c>
      <c r="D65" s="12" t="s">
        <v>165</v>
      </c>
      <c r="E65" s="13">
        <v>2734</v>
      </c>
      <c r="F65" s="13">
        <v>673384.2</v>
      </c>
      <c r="G65" s="14">
        <f t="shared" si="0"/>
        <v>1.2761041756801374E-2</v>
      </c>
      <c r="H65" s="15"/>
    </row>
    <row r="66" spans="1:8" outlineLevel="1" x14ac:dyDescent="0.25">
      <c r="A66" s="10"/>
      <c r="B66" s="11" t="s">
        <v>166</v>
      </c>
      <c r="C66" s="12" t="s">
        <v>167</v>
      </c>
      <c r="D66" s="12" t="s">
        <v>168</v>
      </c>
      <c r="E66" s="13">
        <v>250</v>
      </c>
      <c r="F66" s="13">
        <v>475375</v>
      </c>
      <c r="G66" s="14">
        <f t="shared" si="0"/>
        <v>9.0086465128517337E-3</v>
      </c>
      <c r="H66" s="15"/>
    </row>
    <row r="67" spans="1:8" outlineLevel="1" x14ac:dyDescent="0.25">
      <c r="A67" s="10"/>
      <c r="B67" s="11" t="s">
        <v>169</v>
      </c>
      <c r="C67" s="12" t="s">
        <v>170</v>
      </c>
      <c r="D67" s="12" t="s">
        <v>78</v>
      </c>
      <c r="E67" s="13">
        <v>622</v>
      </c>
      <c r="F67" s="13">
        <v>444916.6</v>
      </c>
      <c r="G67" s="14">
        <f t="shared" si="0"/>
        <v>8.4314412350246625E-3</v>
      </c>
      <c r="H67" s="15"/>
    </row>
    <row r="68" spans="1:8" outlineLevel="1" x14ac:dyDescent="0.25">
      <c r="A68" s="10"/>
      <c r="B68" s="11" t="s">
        <v>171</v>
      </c>
      <c r="C68" s="12" t="s">
        <v>172</v>
      </c>
      <c r="D68" s="12" t="s">
        <v>28</v>
      </c>
      <c r="E68" s="13">
        <v>343</v>
      </c>
      <c r="F68" s="13">
        <v>476461.3</v>
      </c>
      <c r="G68" s="14">
        <f t="shared" si="0"/>
        <v>9.0292325611439454E-3</v>
      </c>
      <c r="H68" s="15"/>
    </row>
    <row r="69" spans="1:8" outlineLevel="1" x14ac:dyDescent="0.25">
      <c r="A69" s="10"/>
      <c r="B69" s="11" t="s">
        <v>173</v>
      </c>
      <c r="C69" s="12" t="s">
        <v>174</v>
      </c>
      <c r="D69" s="12" t="s">
        <v>175</v>
      </c>
      <c r="E69" s="13">
        <v>30</v>
      </c>
      <c r="F69" s="13">
        <v>315840</v>
      </c>
      <c r="G69" s="14">
        <f t="shared" si="0"/>
        <v>5.9853608511576993E-3</v>
      </c>
      <c r="H69" s="15"/>
    </row>
    <row r="70" spans="1:8" x14ac:dyDescent="0.25">
      <c r="B70" s="11"/>
      <c r="C70" s="12"/>
      <c r="D70" s="12"/>
      <c r="E70" s="13"/>
      <c r="F70" s="13"/>
      <c r="G70" s="14"/>
      <c r="H70" s="15"/>
    </row>
    <row r="71" spans="1:8" x14ac:dyDescent="0.25">
      <c r="B71" s="16"/>
      <c r="C71" s="16" t="s">
        <v>176</v>
      </c>
      <c r="D71" s="16"/>
      <c r="E71" s="17"/>
      <c r="F71" s="18">
        <f>SUM(F7:F70)</f>
        <v>50448096.850000001</v>
      </c>
      <c r="G71" s="19">
        <f>+F71/$F$83</f>
        <v>0.95602223879623249</v>
      </c>
      <c r="H71" s="20"/>
    </row>
    <row r="73" spans="1:8" x14ac:dyDescent="0.25">
      <c r="B73" s="21"/>
      <c r="C73" s="21" t="s">
        <v>177</v>
      </c>
      <c r="D73" s="21"/>
      <c r="E73" s="21"/>
      <c r="F73" s="21" t="s">
        <v>11</v>
      </c>
      <c r="G73" s="21" t="s">
        <v>12</v>
      </c>
      <c r="H73" s="21" t="s">
        <v>13</v>
      </c>
    </row>
    <row r="74" spans="1:8" x14ac:dyDescent="0.25">
      <c r="B74" s="22"/>
      <c r="C74" s="16" t="s">
        <v>178</v>
      </c>
      <c r="D74" s="12"/>
      <c r="E74" s="23"/>
      <c r="F74" s="24" t="s">
        <v>179</v>
      </c>
      <c r="G74" s="23">
        <v>0</v>
      </c>
      <c r="H74" s="12"/>
    </row>
    <row r="75" spans="1:8" x14ac:dyDescent="0.25">
      <c r="B75" s="22" t="s">
        <v>180</v>
      </c>
      <c r="C75" s="16" t="s">
        <v>181</v>
      </c>
      <c r="D75" s="16"/>
      <c r="E75" s="17"/>
      <c r="F75" s="13">
        <v>2131893.4500000002</v>
      </c>
      <c r="G75" s="19">
        <f>+F75/$F$83</f>
        <v>4.0400682606603108E-2</v>
      </c>
      <c r="H75" s="12"/>
    </row>
    <row r="76" spans="1:8" x14ac:dyDescent="0.25">
      <c r="B76" s="22"/>
      <c r="C76" s="16" t="s">
        <v>182</v>
      </c>
      <c r="D76" s="12"/>
      <c r="E76" s="23"/>
      <c r="F76" s="17" t="s">
        <v>179</v>
      </c>
      <c r="G76" s="23">
        <v>0</v>
      </c>
      <c r="H76" s="12"/>
    </row>
    <row r="77" spans="1:8" x14ac:dyDescent="0.25">
      <c r="B77" s="22"/>
      <c r="C77" s="16" t="s">
        <v>183</v>
      </c>
      <c r="D77" s="12"/>
      <c r="E77" s="23"/>
      <c r="F77" s="17" t="s">
        <v>179</v>
      </c>
      <c r="G77" s="23">
        <v>0</v>
      </c>
      <c r="H77" s="12"/>
    </row>
    <row r="78" spans="1:8" x14ac:dyDescent="0.25">
      <c r="B78" s="22"/>
      <c r="C78" s="16" t="s">
        <v>184</v>
      </c>
      <c r="D78" s="12"/>
      <c r="E78" s="23"/>
      <c r="F78" s="17" t="s">
        <v>179</v>
      </c>
      <c r="G78" s="23">
        <v>0</v>
      </c>
      <c r="H78" s="12"/>
    </row>
    <row r="79" spans="1:8" x14ac:dyDescent="0.25">
      <c r="B79" s="12" t="s">
        <v>185</v>
      </c>
      <c r="C79" s="12" t="s">
        <v>186</v>
      </c>
      <c r="D79" s="12"/>
      <c r="E79" s="23"/>
      <c r="F79" s="13">
        <v>188757.96</v>
      </c>
      <c r="G79" s="19">
        <f>+F79/$F$83</f>
        <v>3.5770785971643584E-3</v>
      </c>
      <c r="H79" s="12"/>
    </row>
    <row r="80" spans="1:8" x14ac:dyDescent="0.25">
      <c r="B80" s="22"/>
      <c r="C80" s="12"/>
      <c r="D80" s="12"/>
      <c r="E80" s="23"/>
      <c r="F80" s="24"/>
      <c r="G80" s="19"/>
      <c r="H80" s="12"/>
    </row>
    <row r="81" spans="2:8" x14ac:dyDescent="0.25">
      <c r="B81" s="22"/>
      <c r="C81" s="12" t="s">
        <v>187</v>
      </c>
      <c r="D81" s="12"/>
      <c r="E81" s="23"/>
      <c r="F81" s="25">
        <f>SUM(F74:F80)</f>
        <v>2320651.41</v>
      </c>
      <c r="G81" s="19">
        <f>+F81/$F$83</f>
        <v>4.3977761203767465E-2</v>
      </c>
      <c r="H81" s="12"/>
    </row>
    <row r="82" spans="2:8" x14ac:dyDescent="0.25">
      <c r="B82" s="22"/>
      <c r="C82" s="12"/>
      <c r="D82" s="12"/>
      <c r="E82" s="23"/>
      <c r="F82" s="25"/>
      <c r="G82" s="26"/>
      <c r="H82" s="12"/>
    </row>
    <row r="83" spans="2:8" x14ac:dyDescent="0.25">
      <c r="B83" s="27"/>
      <c r="C83" s="28" t="s">
        <v>188</v>
      </c>
      <c r="D83" s="29"/>
      <c r="E83" s="30"/>
      <c r="F83" s="30">
        <f>+F81+F71</f>
        <v>52768748.260000005</v>
      </c>
      <c r="G83" s="31">
        <v>1</v>
      </c>
      <c r="H83" s="12"/>
    </row>
    <row r="84" spans="2:8" x14ac:dyDescent="0.25">
      <c r="F84" s="32">
        <v>0</v>
      </c>
    </row>
    <row r="85" spans="2:8" x14ac:dyDescent="0.25">
      <c r="C85" s="16" t="s">
        <v>189</v>
      </c>
      <c r="D85" s="33">
        <v>11.781366169410347</v>
      </c>
      <c r="F85" s="5"/>
    </row>
    <row r="86" spans="2:8" x14ac:dyDescent="0.25">
      <c r="C86" s="16" t="s">
        <v>190</v>
      </c>
      <c r="D86" s="33">
        <v>7.0498874135395653</v>
      </c>
    </row>
    <row r="87" spans="2:8" x14ac:dyDescent="0.25">
      <c r="C87" s="16" t="s">
        <v>191</v>
      </c>
      <c r="D87" s="33">
        <v>7.1020633129833044</v>
      </c>
    </row>
    <row r="88" spans="2:8" x14ac:dyDescent="0.25">
      <c r="C88" s="16" t="s">
        <v>192</v>
      </c>
      <c r="D88" s="34">
        <v>10.107100000000001</v>
      </c>
    </row>
    <row r="89" spans="2:8" x14ac:dyDescent="0.25">
      <c r="C89" s="16" t="s">
        <v>193</v>
      </c>
      <c r="D89" s="34">
        <v>10.136799999999999</v>
      </c>
    </row>
    <row r="90" spans="2:8" x14ac:dyDescent="0.25">
      <c r="C90" s="16" t="s">
        <v>194</v>
      </c>
      <c r="D90" s="35"/>
    </row>
    <row r="91" spans="2:8" x14ac:dyDescent="0.25">
      <c r="C91" s="16" t="s">
        <v>195</v>
      </c>
      <c r="D91" s="36">
        <v>0</v>
      </c>
    </row>
    <row r="92" spans="2:8" x14ac:dyDescent="0.25">
      <c r="C92" s="16" t="s">
        <v>196</v>
      </c>
      <c r="D92" s="36">
        <v>0</v>
      </c>
      <c r="F92" s="32"/>
      <c r="G92" s="37"/>
    </row>
    <row r="93" spans="2:8" s="1" customFormat="1" x14ac:dyDescent="0.25">
      <c r="B93" s="38"/>
      <c r="C93" s="10"/>
      <c r="E93" s="39"/>
    </row>
    <row r="94" spans="2:8" s="1" customFormat="1" x14ac:dyDescent="0.25">
      <c r="E94" s="39"/>
      <c r="F94" s="39"/>
    </row>
    <row r="95" spans="2:8" s="1" customFormat="1" x14ac:dyDescent="0.25">
      <c r="C95" s="40" t="s">
        <v>197</v>
      </c>
      <c r="D95" s="40"/>
      <c r="E95" s="40"/>
      <c r="F95" s="40"/>
      <c r="G95" s="40"/>
      <c r="H95" s="40"/>
    </row>
    <row r="96" spans="2:8" s="1" customFormat="1" x14ac:dyDescent="0.25">
      <c r="C96" s="40" t="s">
        <v>198</v>
      </c>
      <c r="D96" s="40"/>
      <c r="E96" s="40"/>
      <c r="F96" s="40" t="s">
        <v>11</v>
      </c>
      <c r="G96" s="40" t="s">
        <v>12</v>
      </c>
      <c r="H96" s="40" t="s">
        <v>13</v>
      </c>
    </row>
    <row r="97" spans="3:8" s="1" customFormat="1" x14ac:dyDescent="0.25">
      <c r="C97" s="10" t="s">
        <v>199</v>
      </c>
      <c r="E97" s="39"/>
      <c r="F97" s="41">
        <f>SUMIF(Table1345676816171813[[Industry ]],#REF!,Table1345676816171813[Market Value])</f>
        <v>0</v>
      </c>
      <c r="G97" s="42">
        <f>+F97/$F$83</f>
        <v>0</v>
      </c>
    </row>
    <row r="98" spans="3:8" s="1" customFormat="1" x14ac:dyDescent="0.25">
      <c r="C98" s="1" t="s">
        <v>200</v>
      </c>
      <c r="E98" s="39"/>
      <c r="F98" s="41">
        <f>SUMIF(Table1345676816171813[[Industry ]],#REF!,Table1345676816171813[Market Value])</f>
        <v>0</v>
      </c>
      <c r="G98" s="42">
        <f>+F98/$F$83</f>
        <v>0</v>
      </c>
    </row>
    <row r="99" spans="3:8" s="1" customFormat="1" x14ac:dyDescent="0.25">
      <c r="C99" s="1" t="s">
        <v>201</v>
      </c>
      <c r="E99" s="39"/>
      <c r="F99" s="41">
        <f>SUMIF($E$111:$E$118,C99,H111:H118)</f>
        <v>0</v>
      </c>
      <c r="G99" s="42">
        <f>+F99/$F$83</f>
        <v>0</v>
      </c>
    </row>
    <row r="100" spans="3:8" s="1" customFormat="1" x14ac:dyDescent="0.25">
      <c r="C100" s="1" t="s">
        <v>202</v>
      </c>
      <c r="E100" s="39"/>
      <c r="F100" s="41">
        <f t="shared" ref="F100:F108" si="1">SUMIF($E$111:$E$118,C100,H112:H119)</f>
        <v>0</v>
      </c>
      <c r="G100" s="42">
        <f t="shared" ref="G100:G108" si="2">+F100/$F$83</f>
        <v>0</v>
      </c>
    </row>
    <row r="101" spans="3:8" s="1" customFormat="1" x14ac:dyDescent="0.25">
      <c r="C101" s="1" t="s">
        <v>203</v>
      </c>
      <c r="E101" s="39"/>
      <c r="F101" s="41">
        <f t="shared" si="1"/>
        <v>0</v>
      </c>
      <c r="G101" s="42">
        <f t="shared" si="2"/>
        <v>0</v>
      </c>
    </row>
    <row r="102" spans="3:8" s="1" customFormat="1" x14ac:dyDescent="0.25">
      <c r="C102" s="1" t="s">
        <v>204</v>
      </c>
      <c r="E102" s="39"/>
      <c r="F102" s="41">
        <f t="shared" si="1"/>
        <v>0</v>
      </c>
      <c r="G102" s="42">
        <f t="shared" si="2"/>
        <v>0</v>
      </c>
    </row>
    <row r="103" spans="3:8" s="1" customFormat="1" x14ac:dyDescent="0.25">
      <c r="C103" s="1" t="s">
        <v>205</v>
      </c>
      <c r="E103" s="39"/>
      <c r="F103" s="41">
        <f t="shared" si="1"/>
        <v>0</v>
      </c>
      <c r="G103" s="42">
        <f t="shared" si="2"/>
        <v>0</v>
      </c>
    </row>
    <row r="104" spans="3:8" s="1" customFormat="1" x14ac:dyDescent="0.25">
      <c r="C104" s="1" t="s">
        <v>206</v>
      </c>
      <c r="E104" s="39"/>
      <c r="F104" s="41">
        <f t="shared" si="1"/>
        <v>0</v>
      </c>
      <c r="G104" s="42">
        <f t="shared" si="2"/>
        <v>0</v>
      </c>
    </row>
    <row r="105" spans="3:8" s="1" customFormat="1" x14ac:dyDescent="0.25">
      <c r="C105" s="1" t="s">
        <v>207</v>
      </c>
      <c r="E105" s="39"/>
      <c r="F105" s="41">
        <f t="shared" si="1"/>
        <v>0</v>
      </c>
      <c r="G105" s="42">
        <f t="shared" si="2"/>
        <v>0</v>
      </c>
    </row>
    <row r="106" spans="3:8" s="1" customFormat="1" x14ac:dyDescent="0.25">
      <c r="C106" s="1" t="s">
        <v>208</v>
      </c>
      <c r="E106" s="39"/>
      <c r="F106" s="41">
        <f>SUMIF($E$111:$E$118,C106,H118:H125)</f>
        <v>0</v>
      </c>
      <c r="G106" s="42">
        <f t="shared" si="2"/>
        <v>0</v>
      </c>
    </row>
    <row r="107" spans="3:8" s="1" customFormat="1" x14ac:dyDescent="0.25">
      <c r="C107" s="1" t="s">
        <v>209</v>
      </c>
      <c r="E107" s="39"/>
      <c r="F107" s="41">
        <f t="shared" si="1"/>
        <v>0</v>
      </c>
      <c r="G107" s="42">
        <f t="shared" si="2"/>
        <v>0</v>
      </c>
    </row>
    <row r="108" spans="3:8" s="1" customFormat="1" x14ac:dyDescent="0.25">
      <c r="C108" s="1" t="s">
        <v>210</v>
      </c>
      <c r="E108" s="39"/>
      <c r="F108" s="41">
        <f t="shared" si="1"/>
        <v>0</v>
      </c>
      <c r="G108" s="42">
        <f t="shared" si="2"/>
        <v>0</v>
      </c>
    </row>
    <row r="109" spans="3:8" s="1" customFormat="1" x14ac:dyDescent="0.25">
      <c r="E109" s="39"/>
    </row>
    <row r="110" spans="3:8" s="1" customFormat="1" x14ac:dyDescent="0.25">
      <c r="E110" s="39"/>
    </row>
    <row r="111" spans="3:8" s="1" customFormat="1" x14ac:dyDescent="0.25">
      <c r="E111" s="1" t="s">
        <v>201</v>
      </c>
      <c r="F111" s="1" t="s">
        <v>211</v>
      </c>
      <c r="G111" s="1">
        <f t="shared" ref="G111:G118" si="3">SUMIF($H$7:$H$57,F111,$E$7:$E$57)</f>
        <v>0</v>
      </c>
      <c r="H111" s="1">
        <f t="shared" ref="H111:H118" si="4">SUMIF($H$7:$H$57,F111,$F$7:$F$57)</f>
        <v>0</v>
      </c>
    </row>
    <row r="112" spans="3:8" s="1" customFormat="1" x14ac:dyDescent="0.25">
      <c r="E112" s="1" t="s">
        <v>201</v>
      </c>
      <c r="F112" s="1" t="s">
        <v>212</v>
      </c>
      <c r="G112" s="1">
        <f t="shared" si="3"/>
        <v>0</v>
      </c>
      <c r="H112" s="1">
        <f t="shared" si="4"/>
        <v>0</v>
      </c>
    </row>
    <row r="113" spans="5:8" s="1" customFormat="1" x14ac:dyDescent="0.25">
      <c r="E113" s="1" t="s">
        <v>201</v>
      </c>
      <c r="F113" s="1" t="s">
        <v>213</v>
      </c>
      <c r="G113" s="1">
        <f t="shared" si="3"/>
        <v>0</v>
      </c>
      <c r="H113" s="1">
        <f t="shared" si="4"/>
        <v>0</v>
      </c>
    </row>
    <row r="114" spans="5:8" s="1" customFormat="1" x14ac:dyDescent="0.25">
      <c r="E114" s="1" t="s">
        <v>203</v>
      </c>
      <c r="F114" s="1" t="s">
        <v>214</v>
      </c>
      <c r="G114" s="1">
        <f t="shared" si="3"/>
        <v>0</v>
      </c>
      <c r="H114" s="1">
        <f t="shared" si="4"/>
        <v>0</v>
      </c>
    </row>
    <row r="115" spans="5:8" s="1" customFormat="1" x14ac:dyDescent="0.25">
      <c r="E115" s="1" t="s">
        <v>204</v>
      </c>
      <c r="F115" s="1" t="s">
        <v>215</v>
      </c>
      <c r="G115" s="1">
        <f t="shared" si="3"/>
        <v>0</v>
      </c>
      <c r="H115" s="1">
        <f t="shared" si="4"/>
        <v>0</v>
      </c>
    </row>
    <row r="116" spans="5:8" s="1" customFormat="1" x14ac:dyDescent="0.25">
      <c r="E116" s="1" t="s">
        <v>201</v>
      </c>
      <c r="F116" s="1" t="s">
        <v>216</v>
      </c>
      <c r="G116" s="1">
        <f t="shared" si="3"/>
        <v>0</v>
      </c>
      <c r="H116" s="1">
        <f t="shared" si="4"/>
        <v>0</v>
      </c>
    </row>
    <row r="117" spans="5:8" s="1" customFormat="1" x14ac:dyDescent="0.25">
      <c r="E117" s="1" t="s">
        <v>204</v>
      </c>
      <c r="F117" s="1" t="s">
        <v>217</v>
      </c>
      <c r="G117" s="1">
        <f t="shared" si="3"/>
        <v>0</v>
      </c>
      <c r="H117" s="1">
        <f t="shared" si="4"/>
        <v>0</v>
      </c>
    </row>
    <row r="118" spans="5:8" s="1" customFormat="1" x14ac:dyDescent="0.25">
      <c r="E118" s="1" t="s">
        <v>201</v>
      </c>
      <c r="F118" s="1" t="s">
        <v>218</v>
      </c>
      <c r="G118" s="1">
        <f t="shared" si="3"/>
        <v>0</v>
      </c>
      <c r="H118" s="1">
        <f t="shared" si="4"/>
        <v>0</v>
      </c>
    </row>
    <row r="119" spans="5:8" s="1" customFormat="1" x14ac:dyDescent="0.25">
      <c r="E119" s="39"/>
      <c r="G119" s="1" t="s">
        <v>219</v>
      </c>
      <c r="H119" s="1" t="s">
        <v>219</v>
      </c>
    </row>
    <row r="120" spans="5:8" s="1" customFormat="1" x14ac:dyDescent="0.25">
      <c r="E120" s="39"/>
    </row>
    <row r="121" spans="5:8" s="1" customFormat="1" x14ac:dyDescent="0.25">
      <c r="E121" s="39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Port_VS</vt:lpstr>
      <vt:lpstr>Port_VS!Print_Area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2026-03-06T09:45:59Z</dcterms:created>
  <dcterms:modified xsi:type="dcterms:W3CDTF">2026-03-06T09:46:02Z</dcterms:modified>
</cp:coreProperties>
</file>