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8F119242-96B4-4E84-83FB-218E067CD250}" xr6:coauthVersionLast="47" xr6:coauthVersionMax="47" xr10:uidLastSave="{00000000-0000-0000-0000-000000000000}"/>
  <bookViews>
    <workbookView xWindow="-120" yWindow="-120" windowWidth="20730" windowHeight="11160" xr2:uid="{A6063F18-7716-433E-ACCA-321023673DC7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F94" i="1"/>
  <c r="F91" i="1"/>
  <c r="F89" i="1"/>
  <c r="F88" i="1"/>
  <c r="F72" i="1"/>
  <c r="F74" i="1" s="1"/>
  <c r="F62" i="1"/>
  <c r="G62" i="1" s="1"/>
  <c r="G53" i="1" l="1"/>
  <c r="G45" i="1"/>
  <c r="G37" i="1"/>
  <c r="G29" i="1"/>
  <c r="G21" i="1"/>
  <c r="G13" i="1"/>
  <c r="G46" i="1"/>
  <c r="G38" i="1"/>
  <c r="G30" i="1"/>
  <c r="G22" i="1"/>
  <c r="G14" i="1"/>
  <c r="G99" i="1"/>
  <c r="G95" i="1"/>
  <c r="G91" i="1"/>
  <c r="G52" i="1"/>
  <c r="G44" i="1"/>
  <c r="G36" i="1"/>
  <c r="G28" i="1"/>
  <c r="G20" i="1"/>
  <c r="G12" i="1"/>
  <c r="G51" i="1"/>
  <c r="G43" i="1"/>
  <c r="G35" i="1"/>
  <c r="G27" i="1"/>
  <c r="G19" i="1"/>
  <c r="G11" i="1"/>
  <c r="G96" i="1"/>
  <c r="G98" i="1"/>
  <c r="G94" i="1"/>
  <c r="G50" i="1"/>
  <c r="G42" i="1"/>
  <c r="G34" i="1"/>
  <c r="G26" i="1"/>
  <c r="G18" i="1"/>
  <c r="G10" i="1"/>
  <c r="G88" i="1"/>
  <c r="G70" i="1"/>
  <c r="G49" i="1"/>
  <c r="G41" i="1"/>
  <c r="G33" i="1"/>
  <c r="G25" i="1"/>
  <c r="G17" i="1"/>
  <c r="G9" i="1"/>
  <c r="G97" i="1"/>
  <c r="G66" i="1"/>
  <c r="G48" i="1"/>
  <c r="G40" i="1"/>
  <c r="G32" i="1"/>
  <c r="G24" i="1"/>
  <c r="G16" i="1"/>
  <c r="G8" i="1"/>
  <c r="G47" i="1"/>
  <c r="G39" i="1"/>
  <c r="G31" i="1"/>
  <c r="G23" i="1"/>
  <c r="G15" i="1"/>
  <c r="G7" i="1"/>
  <c r="G107" i="1"/>
  <c r="G108" i="1"/>
  <c r="G109" i="1"/>
  <c r="G89" i="1"/>
  <c r="G110" i="1"/>
  <c r="G103" i="1"/>
  <c r="G111" i="1"/>
  <c r="F93" i="1"/>
  <c r="G93" i="1" s="1"/>
  <c r="G102" i="1"/>
  <c r="G106" i="1"/>
  <c r="F90" i="1"/>
  <c r="G90" i="1" s="1"/>
  <c r="G72" i="1"/>
  <c r="G100" i="1" l="1"/>
  <c r="G112" i="1"/>
  <c r="F100" i="1"/>
</calcChain>
</file>

<file path=xl/sharedStrings.xml><?xml version="1.0" encoding="utf-8"?>
<sst xmlns="http://schemas.openxmlformats.org/spreadsheetml/2006/main" count="276" uniqueCount="169">
  <si>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</si>
  <si>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</si>
  <si>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</si>
  <si>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</si>
  <si>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</si>
  <si>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</si>
  <si>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</si>
  <si>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</si>
  <si>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</si>
  <si>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</si>
  <si>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</si>
  <si>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</si>
  <si>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</si>
  <si>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</si>
  <si>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</si>
  <si>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</si>
  <si>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</si>
  <si>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</si>
  <si>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INE020B08EQ1</t>
  </si>
  <si>
    <t>7.71%REC Limited 2033 227-B</t>
  </si>
  <si>
    <t>Other credit granting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</si>
  <si>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</si>
  <si>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</si>
  <si>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</si>
  <si>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</si>
  <si>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</si>
  <si>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</si>
  <si>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</si>
  <si>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</si>
  <si>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</si>
  <si>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</si>
  <si>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INE040A08AF2</t>
  </si>
  <si>
    <t>7.75 HDFC Bank 13.06.2033</t>
  </si>
  <si>
    <t>INE053F07BT5</t>
  </si>
  <si>
    <t>7.54% IRFC 29 Jul 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</si>
  <si>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</si>
  <si>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</si>
  <si>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</si>
  <si>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</si>
  <si>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</si>
  <si>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</si>
  <si>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</si>
  <si>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</si>
  <si>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</si>
  <si>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</si>
  <si>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</si>
  <si>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</si>
  <si>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</si>
  <si>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INE094A08135</t>
  </si>
  <si>
    <t>7.64 HPCL 04.11.2027</t>
  </si>
  <si>
    <t>INE0J7Q07231</t>
  </si>
  <si>
    <t>7.74 DME Development 04.12.2038</t>
  </si>
  <si>
    <t>Construction and maintenance of motorways, streets, roads, other vehicular ways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</si>
  <si>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</si>
  <si>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</si>
  <si>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</si>
  <si>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</si>
  <si>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</si>
  <si>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</si>
  <si>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</si>
  <si>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</si>
  <si>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</si>
  <si>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</si>
  <si>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</si>
  <si>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</si>
  <si>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</si>
  <si>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</si>
  <si>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</si>
  <si>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</si>
  <si>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</si>
  <si>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</si>
  <si>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</si>
  <si>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</si>
  <si>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</si>
  <si>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INE235P07894</t>
  </si>
  <si>
    <t>9.30% L&amp;T INFRA DEBT FUND 5 July 2024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</si>
  <si>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</si>
  <si>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</si>
  <si>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</si>
  <si>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</si>
  <si>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</si>
  <si>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</si>
  <si>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</si>
  <si>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INE296A07RN0</t>
  </si>
  <si>
    <t>6.92% Bajaj Finance 24-Dec-2030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</si>
  <si>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</si>
  <si>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</si>
  <si>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</si>
  <si>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</si>
  <si>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</si>
  <si>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</si>
  <si>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</si>
  <si>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</si>
  <si>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</si>
  <si>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</si>
  <si>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INE556F08KF5</t>
  </si>
  <si>
    <t>7.54 SIDBI 12.01.2026</t>
  </si>
  <si>
    <t>INE733E07HC8</t>
  </si>
  <si>
    <t>9.00 % NTPC 25.01.2027</t>
  </si>
  <si>
    <t>Electric power generation by coal based thermal power plants</t>
  </si>
  <si>
    <t>INE733E07KA6</t>
  </si>
  <si>
    <t>8.05% NTPC 5 May 2026</t>
  </si>
  <si>
    <t>INE733E07KL3</t>
  </si>
  <si>
    <t>7.32% NTPC 17 Jul 2029</t>
  </si>
  <si>
    <t>INE752E07KY6</t>
  </si>
  <si>
    <t>7.93% POWER GRID CORP MD 20.05.2027</t>
  </si>
  <si>
    <t>Transmission of electric energy</t>
  </si>
  <si>
    <t>INE752E07OB6</t>
  </si>
  <si>
    <t>7.55% Power Grid Corporation 21-Sept-2031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</si>
  <si>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</si>
  <si>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</si>
  <si>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</si>
  <si>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</si>
  <si>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</si>
  <si>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</si>
  <si>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</si>
  <si>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INE906B07HG7</t>
  </si>
  <si>
    <t>7.49% NHAI 1 Aug 2029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</si>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</sst>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5AA2146D-81F4-4174-95CB-BE0DFFE18807}"/>
    <cellStyle name="Comma 3" xfId="4" xr:uid="{5D19AC64-5E44-489F-B20A-CE2CB669374F}"/>
    <cellStyle name="Normal" xfId="0" builtinId="0"/>
    <cellStyle name="Normal 2" xfId="2" xr:uid="{E00D05AE-9CC4-471A-A8F4-9512B8B25063}"/>
    <cellStyle name="Percent" xfId="1" builtinId="5"/>
    <cellStyle name="Percent 2" xfId="5" xr:uid="{89AC3660-1C7E-445D-AB94-55C9BBCB7BC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0C8F5-F944-4FC3-9CF2-175AC04EAC20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7B345E0C-7689-4AF6-9D71-64A9082FF167}" name="ISIN No." dataDxfId="6"/>
    <tableColumn id="2" xr3:uid="{54771C13-D026-42DC-9FA5-F3F264E09FE1}" name="Name of the Instrument" dataDxfId="5"/>
    <tableColumn id="3" xr3:uid="{8C9AEAB7-9B34-4EB2-A6C7-EF17C64EA4CC}" name="Industry " dataDxfId="4"/>
    <tableColumn id="4" xr3:uid="{87A75A5B-25D2-4E7E-B01D-ED3F045FD0D3}" name="Quantity" dataDxfId="3"/>
    <tableColumn id="5" xr3:uid="{8F5A48FC-201F-42AC-A138-E3ABC0D5F4C0}" name="Market Value" dataDxfId="2"/>
    <tableColumn id="6" xr3:uid="{AB06D6C2-57B2-4F6E-90E9-80AADE3821EB}" name="% of Portfolio" dataDxfId="1" dataCellStyle="Percent">
      <calculatedColumnFormula>+F7/$F$74</calculatedColumnFormula>
    </tableColumn>
    <tableColumn id="7" xr3:uid="{18A6BEBE-E0B6-4E1D-9149-F4024E8246DA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8C87-06C0-4DFE-BCD0-F6980A8CB1C4}">
  <sheetPr>
    <tabColor rgb="FF7030A0"/>
  </sheetPr>
  <dimension ref="A2:K113"/>
  <sheetViews>
    <sheetView showGridLines="0" tabSelected="1" zoomScale="80" zoomScaleNormal="80" zoomScaleSheetLayoutView="89" workbookViewId="0">
      <selection activeCell="E4" sqref="E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7">
        <v>5229005</v>
      </c>
      <c r="G7" s="18">
        <f t="shared" ref="G7:G53" si="0">+F7/$F$74</f>
        <v>4.2017983692520487E-2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20</v>
      </c>
      <c r="F8" s="17">
        <v>2011210</v>
      </c>
      <c r="G8" s="18">
        <f t="shared" si="0"/>
        <v>1.6161198733264576E-2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20</v>
      </c>
      <c r="E9" s="16">
        <v>1</v>
      </c>
      <c r="F9" s="17">
        <v>1042464</v>
      </c>
      <c r="G9" s="18">
        <f t="shared" si="0"/>
        <v>8.3767820746087785E-3</v>
      </c>
      <c r="H9" s="19" t="s">
        <v>23</v>
      </c>
    </row>
    <row r="10" spans="1:11" x14ac:dyDescent="0.25">
      <c r="A10" s="13"/>
      <c r="B10" s="14" t="s">
        <v>24</v>
      </c>
      <c r="C10" s="15" t="s">
        <v>25</v>
      </c>
      <c r="D10" s="15" t="s">
        <v>20</v>
      </c>
      <c r="E10" s="16">
        <v>4</v>
      </c>
      <c r="F10" s="17">
        <v>4160156</v>
      </c>
      <c r="G10" s="18">
        <f t="shared" si="0"/>
        <v>3.3429183365925499E-2</v>
      </c>
      <c r="H10" s="19" t="s">
        <v>23</v>
      </c>
    </row>
    <row r="11" spans="1:11" x14ac:dyDescent="0.25">
      <c r="A11" s="13"/>
      <c r="B11" s="14" t="s">
        <v>26</v>
      </c>
      <c r="C11" s="15" t="s">
        <v>27</v>
      </c>
      <c r="D11" s="15" t="s">
        <v>20</v>
      </c>
      <c r="E11" s="16">
        <v>4</v>
      </c>
      <c r="F11" s="17">
        <v>4153940</v>
      </c>
      <c r="G11" s="18">
        <f t="shared" si="0"/>
        <v>3.3379234324638928E-2</v>
      </c>
      <c r="H11" s="19" t="s">
        <v>23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30</v>
      </c>
      <c r="E12" s="16">
        <v>1</v>
      </c>
      <c r="F12" s="17">
        <v>994336</v>
      </c>
      <c r="G12" s="18">
        <f t="shared" si="0"/>
        <v>7.9900466404002387E-3</v>
      </c>
      <c r="H12" s="19" t="s">
        <v>17</v>
      </c>
      <c r="K12" s="20"/>
    </row>
    <row r="13" spans="1:11" x14ac:dyDescent="0.25">
      <c r="A13" s="13"/>
      <c r="B13" s="14" t="s">
        <v>31</v>
      </c>
      <c r="C13" s="15" t="s">
        <v>32</v>
      </c>
      <c r="D13" s="15" t="s">
        <v>30</v>
      </c>
      <c r="E13" s="16">
        <v>50</v>
      </c>
      <c r="F13" s="17">
        <v>4956480</v>
      </c>
      <c r="G13" s="18">
        <f t="shared" si="0"/>
        <v>3.9828092689202621E-2</v>
      </c>
      <c r="H13" s="19" t="s">
        <v>17</v>
      </c>
      <c r="K13" s="20"/>
    </row>
    <row r="14" spans="1:11" x14ac:dyDescent="0.25">
      <c r="A14" s="13"/>
      <c r="B14" s="14" t="s">
        <v>33</v>
      </c>
      <c r="C14" s="15" t="s">
        <v>34</v>
      </c>
      <c r="D14" s="15" t="s">
        <v>20</v>
      </c>
      <c r="E14" s="16">
        <v>1</v>
      </c>
      <c r="F14" s="17">
        <v>997693</v>
      </c>
      <c r="G14" s="18">
        <f t="shared" si="0"/>
        <v>8.0170220154966079E-3</v>
      </c>
      <c r="H14" s="19" t="s">
        <v>17</v>
      </c>
      <c r="K14" s="20"/>
    </row>
    <row r="15" spans="1:11" x14ac:dyDescent="0.25">
      <c r="A15" s="13"/>
      <c r="B15" s="14" t="s">
        <v>35</v>
      </c>
      <c r="C15" s="15" t="s">
        <v>36</v>
      </c>
      <c r="D15" s="15" t="s">
        <v>20</v>
      </c>
      <c r="E15" s="16">
        <v>1</v>
      </c>
      <c r="F15" s="17">
        <v>929774</v>
      </c>
      <c r="G15" s="18">
        <f t="shared" si="0"/>
        <v>7.4712548122882931E-3</v>
      </c>
      <c r="H15" s="19" t="s">
        <v>17</v>
      </c>
      <c r="K15" s="20"/>
    </row>
    <row r="16" spans="1:11" x14ac:dyDescent="0.25">
      <c r="A16" s="13"/>
      <c r="B16" s="14" t="s">
        <v>37</v>
      </c>
      <c r="C16" s="15" t="s">
        <v>38</v>
      </c>
      <c r="D16" s="15" t="s">
        <v>20</v>
      </c>
      <c r="E16" s="16">
        <v>4</v>
      </c>
      <c r="F16" s="17">
        <v>3790000</v>
      </c>
      <c r="G16" s="18">
        <f t="shared" si="0"/>
        <v>3.0454772599118312E-2</v>
      </c>
      <c r="H16" s="19" t="s">
        <v>17</v>
      </c>
      <c r="K16" s="20"/>
    </row>
    <row r="17" spans="1:11" x14ac:dyDescent="0.25">
      <c r="A17" s="13"/>
      <c r="B17" s="14" t="s">
        <v>39</v>
      </c>
      <c r="C17" s="15" t="s">
        <v>40</v>
      </c>
      <c r="D17" s="15" t="s">
        <v>20</v>
      </c>
      <c r="E17" s="16">
        <v>50</v>
      </c>
      <c r="F17" s="17">
        <v>5018140</v>
      </c>
      <c r="G17" s="18">
        <f t="shared" si="0"/>
        <v>4.03235653220421E-2</v>
      </c>
      <c r="H17" s="19" t="s">
        <v>17</v>
      </c>
      <c r="K17" s="20"/>
    </row>
    <row r="18" spans="1:11" x14ac:dyDescent="0.25">
      <c r="A18" s="13"/>
      <c r="B18" s="14" t="s">
        <v>41</v>
      </c>
      <c r="C18" s="15" t="s">
        <v>42</v>
      </c>
      <c r="D18" s="15" t="s">
        <v>30</v>
      </c>
      <c r="E18" s="16">
        <v>1</v>
      </c>
      <c r="F18" s="17">
        <v>947134</v>
      </c>
      <c r="G18" s="18">
        <f t="shared" si="0"/>
        <v>7.610752134800349E-3</v>
      </c>
      <c r="H18" s="19" t="s">
        <v>17</v>
      </c>
      <c r="K18" s="20"/>
    </row>
    <row r="19" spans="1:11" x14ac:dyDescent="0.25">
      <c r="A19" s="13"/>
      <c r="B19" s="14" t="s">
        <v>43</v>
      </c>
      <c r="C19" s="15" t="s">
        <v>44</v>
      </c>
      <c r="D19" s="15" t="s">
        <v>30</v>
      </c>
      <c r="E19" s="16">
        <v>1</v>
      </c>
      <c r="F19" s="17">
        <v>953807</v>
      </c>
      <c r="G19" s="18">
        <f t="shared" si="0"/>
        <v>7.6643734270309344E-3</v>
      </c>
      <c r="H19" s="19" t="s">
        <v>23</v>
      </c>
      <c r="K19" s="20"/>
    </row>
    <row r="20" spans="1:11" x14ac:dyDescent="0.25">
      <c r="A20" s="13"/>
      <c r="B20" s="14" t="s">
        <v>45</v>
      </c>
      <c r="C20" s="15" t="s">
        <v>46</v>
      </c>
      <c r="D20" s="15" t="s">
        <v>47</v>
      </c>
      <c r="E20" s="16">
        <v>1</v>
      </c>
      <c r="F20" s="17">
        <v>954690</v>
      </c>
      <c r="G20" s="18">
        <f t="shared" si="0"/>
        <v>7.6714688265573251E-3</v>
      </c>
      <c r="H20" s="19" t="s">
        <v>17</v>
      </c>
      <c r="K20" s="20"/>
    </row>
    <row r="21" spans="1:11" x14ac:dyDescent="0.25">
      <c r="A21" s="13"/>
      <c r="B21" s="14" t="s">
        <v>48</v>
      </c>
      <c r="C21" s="15" t="s">
        <v>49</v>
      </c>
      <c r="D21" s="15" t="s">
        <v>47</v>
      </c>
      <c r="E21" s="16">
        <v>2</v>
      </c>
      <c r="F21" s="17">
        <v>2005324</v>
      </c>
      <c r="G21" s="18">
        <f t="shared" si="0"/>
        <v>1.6113901426795339E-2</v>
      </c>
      <c r="H21" s="19" t="s">
        <v>17</v>
      </c>
      <c r="K21" s="20"/>
    </row>
    <row r="22" spans="1:11" x14ac:dyDescent="0.25">
      <c r="A22" s="13"/>
      <c r="B22" s="14" t="s">
        <v>50</v>
      </c>
      <c r="C22" s="15" t="s">
        <v>51</v>
      </c>
      <c r="D22" s="15" t="s">
        <v>52</v>
      </c>
      <c r="E22" s="16">
        <v>25</v>
      </c>
      <c r="F22" s="17">
        <v>2505005</v>
      </c>
      <c r="G22" s="18">
        <f t="shared" si="0"/>
        <v>2.0129118109407484E-2</v>
      </c>
      <c r="H22" s="19" t="s">
        <v>17</v>
      </c>
      <c r="K22" s="20"/>
    </row>
    <row r="23" spans="1:11" x14ac:dyDescent="0.25">
      <c r="A23" s="13"/>
      <c r="B23" s="14" t="s">
        <v>53</v>
      </c>
      <c r="C23" s="15" t="s">
        <v>54</v>
      </c>
      <c r="D23" s="15" t="s">
        <v>47</v>
      </c>
      <c r="E23" s="16">
        <v>4</v>
      </c>
      <c r="F23" s="17">
        <v>3936524</v>
      </c>
      <c r="G23" s="18">
        <f t="shared" si="0"/>
        <v>3.1632175000256363E-2</v>
      </c>
      <c r="H23" s="19" t="s">
        <v>55</v>
      </c>
      <c r="K23" s="20"/>
    </row>
    <row r="24" spans="1:11" x14ac:dyDescent="0.25">
      <c r="A24" s="13"/>
      <c r="B24" s="14" t="s">
        <v>56</v>
      </c>
      <c r="C24" s="15" t="s">
        <v>57</v>
      </c>
      <c r="D24" s="15" t="s">
        <v>58</v>
      </c>
      <c r="E24" s="16">
        <v>4</v>
      </c>
      <c r="F24" s="17">
        <v>3839200</v>
      </c>
      <c r="G24" s="18">
        <f t="shared" si="0"/>
        <v>3.0850122153703172E-2</v>
      </c>
      <c r="H24" s="19" t="s">
        <v>17</v>
      </c>
      <c r="K24" s="20"/>
    </row>
    <row r="25" spans="1:11" x14ac:dyDescent="0.25">
      <c r="A25" s="13"/>
      <c r="B25" s="14" t="s">
        <v>59</v>
      </c>
      <c r="C25" s="15" t="s">
        <v>60</v>
      </c>
      <c r="D25" s="15" t="s">
        <v>20</v>
      </c>
      <c r="E25" s="16">
        <v>1</v>
      </c>
      <c r="F25" s="17">
        <v>1047815</v>
      </c>
      <c r="G25" s="18">
        <f t="shared" si="0"/>
        <v>8.4197803564499095E-3</v>
      </c>
      <c r="H25" s="19" t="s">
        <v>17</v>
      </c>
      <c r="K25" s="20"/>
    </row>
    <row r="26" spans="1:11" x14ac:dyDescent="0.25">
      <c r="A26" s="13"/>
      <c r="B26" s="14" t="s">
        <v>61</v>
      </c>
      <c r="C26" s="15" t="s">
        <v>62</v>
      </c>
      <c r="D26" s="15" t="s">
        <v>20</v>
      </c>
      <c r="E26" s="16">
        <v>1</v>
      </c>
      <c r="F26" s="17">
        <v>1004945</v>
      </c>
      <c r="G26" s="18">
        <f t="shared" si="0"/>
        <v>8.075295896997613E-3</v>
      </c>
      <c r="H26" s="19" t="s">
        <v>17</v>
      </c>
      <c r="K26" s="20"/>
    </row>
    <row r="27" spans="1:11" x14ac:dyDescent="0.25">
      <c r="A27" s="13"/>
      <c r="B27" s="14" t="s">
        <v>63</v>
      </c>
      <c r="C27" s="15" t="s">
        <v>64</v>
      </c>
      <c r="D27" s="15" t="s">
        <v>20</v>
      </c>
      <c r="E27" s="16">
        <v>2</v>
      </c>
      <c r="F27" s="17">
        <v>2007426</v>
      </c>
      <c r="G27" s="18">
        <f t="shared" si="0"/>
        <v>1.6130792174025771E-2</v>
      </c>
      <c r="H27" s="19" t="s">
        <v>17</v>
      </c>
      <c r="K27" s="20"/>
    </row>
    <row r="28" spans="1:11" x14ac:dyDescent="0.25">
      <c r="A28" s="13"/>
      <c r="B28" s="14" t="s">
        <v>65</v>
      </c>
      <c r="C28" s="15" t="s">
        <v>66</v>
      </c>
      <c r="D28" s="15" t="s">
        <v>20</v>
      </c>
      <c r="E28" s="16">
        <v>5</v>
      </c>
      <c r="F28" s="17">
        <v>4997580</v>
      </c>
      <c r="G28" s="18">
        <f t="shared" si="0"/>
        <v>4.0158354207361927E-2</v>
      </c>
      <c r="H28" s="19" t="s">
        <v>17</v>
      </c>
      <c r="K28" s="20"/>
    </row>
    <row r="29" spans="1:11" x14ac:dyDescent="0.25">
      <c r="A29" s="13"/>
      <c r="B29" s="14" t="s">
        <v>67</v>
      </c>
      <c r="C29" s="15" t="s">
        <v>68</v>
      </c>
      <c r="D29" s="15" t="s">
        <v>69</v>
      </c>
      <c r="E29" s="16">
        <v>2</v>
      </c>
      <c r="F29" s="17">
        <v>2144072</v>
      </c>
      <c r="G29" s="18">
        <f t="shared" si="0"/>
        <v>1.7228819312964855E-2</v>
      </c>
      <c r="H29" s="19" t="s">
        <v>17</v>
      </c>
      <c r="K29" s="20"/>
    </row>
    <row r="30" spans="1:11" x14ac:dyDescent="0.25">
      <c r="A30" s="13"/>
      <c r="B30" s="14" t="s">
        <v>70</v>
      </c>
      <c r="C30" s="15" t="s">
        <v>71</v>
      </c>
      <c r="D30" s="15" t="s">
        <v>69</v>
      </c>
      <c r="E30" s="16">
        <v>1</v>
      </c>
      <c r="F30" s="17">
        <v>1059571</v>
      </c>
      <c r="G30" s="18">
        <f t="shared" si="0"/>
        <v>8.5142464004275432E-3</v>
      </c>
      <c r="H30" s="19" t="s">
        <v>17</v>
      </c>
      <c r="K30" s="20"/>
    </row>
    <row r="31" spans="1:11" x14ac:dyDescent="0.25">
      <c r="A31" s="13"/>
      <c r="B31" s="14" t="s">
        <v>72</v>
      </c>
      <c r="C31" s="15" t="s">
        <v>73</v>
      </c>
      <c r="D31" s="15" t="s">
        <v>69</v>
      </c>
      <c r="E31" s="16">
        <v>5</v>
      </c>
      <c r="F31" s="17">
        <v>4995520</v>
      </c>
      <c r="G31" s="18">
        <f t="shared" si="0"/>
        <v>4.0141800953653696E-2</v>
      </c>
      <c r="H31" s="19" t="s">
        <v>23</v>
      </c>
      <c r="K31" s="20"/>
    </row>
    <row r="32" spans="1:11" x14ac:dyDescent="0.25">
      <c r="A32" s="13"/>
      <c r="B32" s="14" t="s">
        <v>74</v>
      </c>
      <c r="C32" s="15" t="s">
        <v>75</v>
      </c>
      <c r="D32" s="15" t="s">
        <v>20</v>
      </c>
      <c r="E32" s="16">
        <v>1</v>
      </c>
      <c r="F32" s="17">
        <v>1000899</v>
      </c>
      <c r="G32" s="18">
        <f t="shared" si="0"/>
        <v>8.0427840210250453E-3</v>
      </c>
      <c r="H32" s="19" t="s">
        <v>17</v>
      </c>
      <c r="K32" s="20"/>
    </row>
    <row r="33" spans="1:11" x14ac:dyDescent="0.25">
      <c r="A33" s="13"/>
      <c r="B33" s="14" t="s">
        <v>76</v>
      </c>
      <c r="C33" s="15" t="s">
        <v>77</v>
      </c>
      <c r="D33" s="15" t="s">
        <v>78</v>
      </c>
      <c r="E33" s="16">
        <v>2</v>
      </c>
      <c r="F33" s="17">
        <v>2125360</v>
      </c>
      <c r="G33" s="18">
        <f t="shared" si="0"/>
        <v>1.7078457913261767E-2</v>
      </c>
      <c r="H33" s="19" t="s">
        <v>17</v>
      </c>
      <c r="K33" s="20"/>
    </row>
    <row r="34" spans="1:11" x14ac:dyDescent="0.25">
      <c r="A34" s="13"/>
      <c r="B34" s="14" t="s">
        <v>79</v>
      </c>
      <c r="C34" s="15" t="s">
        <v>80</v>
      </c>
      <c r="D34" s="15" t="s">
        <v>78</v>
      </c>
      <c r="E34" s="16">
        <v>2</v>
      </c>
      <c r="F34" s="17">
        <v>2135502</v>
      </c>
      <c r="G34" s="18">
        <f t="shared" si="0"/>
        <v>1.7159954563314605E-2</v>
      </c>
      <c r="H34" s="19" t="s">
        <v>17</v>
      </c>
      <c r="K34" s="20"/>
    </row>
    <row r="35" spans="1:11" x14ac:dyDescent="0.25">
      <c r="A35" s="13"/>
      <c r="B35" s="14" t="s">
        <v>81</v>
      </c>
      <c r="C35" s="15" t="s">
        <v>82</v>
      </c>
      <c r="D35" s="15" t="s">
        <v>78</v>
      </c>
      <c r="E35" s="16">
        <v>60</v>
      </c>
      <c r="F35" s="17">
        <v>6019494</v>
      </c>
      <c r="G35" s="18">
        <f t="shared" si="0"/>
        <v>4.8370005522891051E-2</v>
      </c>
      <c r="H35" s="19" t="s">
        <v>17</v>
      </c>
      <c r="K35" s="20"/>
    </row>
    <row r="36" spans="1:11" x14ac:dyDescent="0.25">
      <c r="A36" s="13"/>
      <c r="B36" s="14" t="s">
        <v>83</v>
      </c>
      <c r="C36" s="15" t="s">
        <v>84</v>
      </c>
      <c r="D36" s="15" t="s">
        <v>20</v>
      </c>
      <c r="E36" s="16">
        <v>2</v>
      </c>
      <c r="F36" s="17">
        <v>1895300</v>
      </c>
      <c r="G36" s="18">
        <f t="shared" si="0"/>
        <v>1.5229796967574918E-2</v>
      </c>
      <c r="H36" s="19" t="s">
        <v>17</v>
      </c>
      <c r="K36" s="20"/>
    </row>
    <row r="37" spans="1:11" x14ac:dyDescent="0.25">
      <c r="A37" s="13"/>
      <c r="B37" s="14" t="s">
        <v>85</v>
      </c>
      <c r="C37" s="15" t="s">
        <v>86</v>
      </c>
      <c r="D37" s="15" t="s">
        <v>20</v>
      </c>
      <c r="E37" s="16">
        <v>5</v>
      </c>
      <c r="F37" s="17">
        <v>4914160</v>
      </c>
      <c r="G37" s="18">
        <f t="shared" si="0"/>
        <v>3.9488027787779219E-2</v>
      </c>
      <c r="H37" s="19" t="s">
        <v>17</v>
      </c>
      <c r="K37" s="20"/>
    </row>
    <row r="38" spans="1:11" x14ac:dyDescent="0.25">
      <c r="A38" s="13"/>
      <c r="B38" s="14" t="s">
        <v>87</v>
      </c>
      <c r="C38" s="15" t="s">
        <v>88</v>
      </c>
      <c r="D38" s="15" t="s">
        <v>20</v>
      </c>
      <c r="E38" s="16">
        <v>1</v>
      </c>
      <c r="F38" s="17">
        <v>1056477</v>
      </c>
      <c r="G38" s="18">
        <f t="shared" si="0"/>
        <v>8.4893843776249912E-3</v>
      </c>
      <c r="H38" s="19" t="s">
        <v>17</v>
      </c>
      <c r="K38" s="20"/>
    </row>
    <row r="39" spans="1:11" x14ac:dyDescent="0.25">
      <c r="A39" s="13"/>
      <c r="B39" s="14" t="s">
        <v>89</v>
      </c>
      <c r="C39" s="15" t="s">
        <v>90</v>
      </c>
      <c r="D39" s="15" t="s">
        <v>20</v>
      </c>
      <c r="E39" s="16">
        <v>1</v>
      </c>
      <c r="F39" s="17">
        <v>1004494</v>
      </c>
      <c r="G39" s="18">
        <f t="shared" si="0"/>
        <v>8.0716718594139175E-3</v>
      </c>
      <c r="H39" s="19" t="s">
        <v>17</v>
      </c>
      <c r="K39" s="20"/>
    </row>
    <row r="40" spans="1:11" x14ac:dyDescent="0.25">
      <c r="A40" s="13"/>
      <c r="B40" s="14" t="s">
        <v>91</v>
      </c>
      <c r="C40" s="15" t="s">
        <v>92</v>
      </c>
      <c r="D40" s="15" t="s">
        <v>20</v>
      </c>
      <c r="E40" s="16">
        <v>1</v>
      </c>
      <c r="F40" s="17">
        <v>1029258</v>
      </c>
      <c r="G40" s="18">
        <f t="shared" si="0"/>
        <v>8.2706644685549644E-3</v>
      </c>
      <c r="H40" s="19" t="s">
        <v>17</v>
      </c>
      <c r="K40" s="20"/>
    </row>
    <row r="41" spans="1:11" x14ac:dyDescent="0.25">
      <c r="A41" s="13"/>
      <c r="B41" s="14" t="s">
        <v>93</v>
      </c>
      <c r="C41" s="15" t="s">
        <v>94</v>
      </c>
      <c r="D41" s="15" t="s">
        <v>20</v>
      </c>
      <c r="E41" s="16">
        <v>2</v>
      </c>
      <c r="F41" s="17">
        <v>2002012</v>
      </c>
      <c r="G41" s="18">
        <f t="shared" si="0"/>
        <v>1.6087287651901334E-2</v>
      </c>
      <c r="H41" s="19" t="s">
        <v>17</v>
      </c>
      <c r="K41" s="20"/>
    </row>
    <row r="42" spans="1:11" x14ac:dyDescent="0.25">
      <c r="A42" s="13"/>
      <c r="B42" s="14" t="s">
        <v>95</v>
      </c>
      <c r="C42" s="15" t="s">
        <v>96</v>
      </c>
      <c r="D42" s="15" t="s">
        <v>78</v>
      </c>
      <c r="E42" s="16">
        <v>5</v>
      </c>
      <c r="F42" s="17">
        <v>4976765</v>
      </c>
      <c r="G42" s="18">
        <f t="shared" si="0"/>
        <v>3.9991094024868348E-2</v>
      </c>
      <c r="H42" s="19" t="s">
        <v>23</v>
      </c>
      <c r="K42" s="20"/>
    </row>
    <row r="43" spans="1:11" x14ac:dyDescent="0.25">
      <c r="A43" s="13"/>
      <c r="B43" s="14" t="s">
        <v>97</v>
      </c>
      <c r="C43" s="15" t="s">
        <v>98</v>
      </c>
      <c r="D43" s="15" t="s">
        <v>99</v>
      </c>
      <c r="E43" s="16">
        <v>3</v>
      </c>
      <c r="F43" s="17">
        <v>622756.80000000005</v>
      </c>
      <c r="G43" s="18">
        <f t="shared" si="0"/>
        <v>5.0041996645262812E-3</v>
      </c>
      <c r="H43" s="19" t="s">
        <v>17</v>
      </c>
      <c r="K43" s="20"/>
    </row>
    <row r="44" spans="1:11" x14ac:dyDescent="0.25">
      <c r="A44" s="13"/>
      <c r="B44" s="14" t="s">
        <v>100</v>
      </c>
      <c r="C44" s="15" t="s">
        <v>101</v>
      </c>
      <c r="D44" s="15" t="s">
        <v>99</v>
      </c>
      <c r="E44" s="16">
        <v>3</v>
      </c>
      <c r="F44" s="17">
        <v>3027810</v>
      </c>
      <c r="G44" s="18">
        <f t="shared" si="0"/>
        <v>2.4330149082674515E-2</v>
      </c>
      <c r="H44" s="19" t="s">
        <v>17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99</v>
      </c>
      <c r="E45" s="16">
        <v>1</v>
      </c>
      <c r="F45" s="17">
        <v>988490</v>
      </c>
      <c r="G45" s="18">
        <f t="shared" si="0"/>
        <v>7.9430707563331038E-3</v>
      </c>
      <c r="H45" s="19" t="s">
        <v>17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106</v>
      </c>
      <c r="E46" s="16">
        <v>2</v>
      </c>
      <c r="F46" s="17">
        <v>2019698</v>
      </c>
      <c r="G46" s="18">
        <f t="shared" si="0"/>
        <v>1.6229404566990516E-2</v>
      </c>
      <c r="H46" s="19" t="s">
        <v>17</v>
      </c>
      <c r="K46" s="20"/>
    </row>
    <row r="47" spans="1:11" x14ac:dyDescent="0.25">
      <c r="A47" s="13"/>
      <c r="B47" s="14" t="s">
        <v>107</v>
      </c>
      <c r="C47" s="15" t="s">
        <v>108</v>
      </c>
      <c r="D47" s="15" t="s">
        <v>106</v>
      </c>
      <c r="E47" s="16">
        <v>1</v>
      </c>
      <c r="F47" s="17">
        <v>995912</v>
      </c>
      <c r="G47" s="18">
        <f t="shared" si="0"/>
        <v>8.0027106830430385E-3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111</v>
      </c>
      <c r="E48" s="16">
        <v>9</v>
      </c>
      <c r="F48" s="17">
        <v>909090</v>
      </c>
      <c r="G48" s="18">
        <f t="shared" si="0"/>
        <v>7.3050472881616008E-3</v>
      </c>
      <c r="H48" s="19" t="s">
        <v>23</v>
      </c>
      <c r="K48" s="20"/>
    </row>
    <row r="49" spans="1:11" x14ac:dyDescent="0.25">
      <c r="A49" s="13"/>
      <c r="B49" s="14" t="s">
        <v>112</v>
      </c>
      <c r="C49" s="15" t="s">
        <v>113</v>
      </c>
      <c r="D49" s="15" t="s">
        <v>111</v>
      </c>
      <c r="E49" s="16">
        <v>10</v>
      </c>
      <c r="F49" s="17">
        <v>1987644</v>
      </c>
      <c r="G49" s="18">
        <f t="shared" si="0"/>
        <v>1.597183272506647E-2</v>
      </c>
      <c r="H49" s="19" t="s">
        <v>23</v>
      </c>
      <c r="K49" s="20"/>
    </row>
    <row r="50" spans="1:11" x14ac:dyDescent="0.25">
      <c r="A50" s="13"/>
      <c r="B50" s="14" t="s">
        <v>114</v>
      </c>
      <c r="C50" s="15" t="s">
        <v>115</v>
      </c>
      <c r="D50" s="15" t="s">
        <v>111</v>
      </c>
      <c r="E50" s="16">
        <v>60</v>
      </c>
      <c r="F50" s="17">
        <v>5983962</v>
      </c>
      <c r="G50" s="18">
        <f t="shared" si="0"/>
        <v>4.8084486003104276E-2</v>
      </c>
      <c r="H50" s="19" t="s">
        <v>55</v>
      </c>
      <c r="K50" s="20"/>
    </row>
    <row r="51" spans="1:11" x14ac:dyDescent="0.25">
      <c r="A51" s="13"/>
      <c r="B51" s="14" t="s">
        <v>116</v>
      </c>
      <c r="C51" s="15" t="s">
        <v>117</v>
      </c>
      <c r="D51" s="15" t="s">
        <v>52</v>
      </c>
      <c r="E51" s="16">
        <v>2</v>
      </c>
      <c r="F51" s="17">
        <v>1991650</v>
      </c>
      <c r="G51" s="18">
        <f t="shared" si="0"/>
        <v>1.6004023178636934E-2</v>
      </c>
      <c r="H51" s="19" t="s">
        <v>17</v>
      </c>
      <c r="K51" s="20"/>
    </row>
    <row r="52" spans="1:11" x14ac:dyDescent="0.25">
      <c r="A52" s="13"/>
      <c r="B52" s="14" t="s">
        <v>118</v>
      </c>
      <c r="C52" s="15" t="s">
        <v>119</v>
      </c>
      <c r="D52" s="15" t="s">
        <v>52</v>
      </c>
      <c r="E52" s="16">
        <v>1</v>
      </c>
      <c r="F52" s="17">
        <v>951518</v>
      </c>
      <c r="G52" s="18">
        <f t="shared" si="0"/>
        <v>7.6459800300706753E-3</v>
      </c>
      <c r="H52" s="19" t="s">
        <v>17</v>
      </c>
      <c r="K52" s="20"/>
    </row>
    <row r="53" spans="1:11" x14ac:dyDescent="0.25">
      <c r="A53" s="13"/>
      <c r="B53" s="14" t="s">
        <v>120</v>
      </c>
      <c r="C53" s="15" t="s">
        <v>121</v>
      </c>
      <c r="D53" s="15" t="s">
        <v>52</v>
      </c>
      <c r="E53" s="16">
        <v>1</v>
      </c>
      <c r="F53" s="17">
        <v>964051</v>
      </c>
      <c r="G53" s="18">
        <f t="shared" si="0"/>
        <v>7.7466897042091313E-3</v>
      </c>
      <c r="H53" s="19" t="s">
        <v>17</v>
      </c>
      <c r="K53" s="20"/>
    </row>
    <row r="54" spans="1:11" x14ac:dyDescent="0.25">
      <c r="A54" s="13"/>
      <c r="B54" s="14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122</v>
      </c>
      <c r="D62" s="21"/>
      <c r="E62" s="22"/>
      <c r="F62" s="23">
        <f>SUM(F7:F61)</f>
        <v>114284113.8</v>
      </c>
      <c r="G62" s="24">
        <f>+F62/$F$74</f>
        <v>0.91833685949096544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123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124</v>
      </c>
      <c r="D65" s="15"/>
      <c r="E65" s="32"/>
      <c r="F65" s="33" t="s">
        <v>125</v>
      </c>
      <c r="G65" s="34">
        <v>0</v>
      </c>
    </row>
    <row r="66" spans="1:7" x14ac:dyDescent="0.25">
      <c r="A66" s="35" t="s">
        <v>126</v>
      </c>
      <c r="B66" s="31" t="s">
        <v>127</v>
      </c>
      <c r="C66" s="21" t="s">
        <v>128</v>
      </c>
      <c r="D66" s="21"/>
      <c r="E66" s="22"/>
      <c r="F66" s="17">
        <v>6776662.4400000004</v>
      </c>
      <c r="G66" s="34">
        <f>+F66/$F$74</f>
        <v>5.445427799239743E-2</v>
      </c>
    </row>
    <row r="67" spans="1:7" x14ac:dyDescent="0.25">
      <c r="B67" s="31"/>
      <c r="C67" s="21" t="s">
        <v>129</v>
      </c>
      <c r="D67" s="15"/>
      <c r="E67" s="32"/>
      <c r="F67" s="33" t="s">
        <v>125</v>
      </c>
      <c r="G67" s="34">
        <v>0</v>
      </c>
    </row>
    <row r="68" spans="1:7" x14ac:dyDescent="0.25">
      <c r="B68" s="31"/>
      <c r="C68" s="21" t="s">
        <v>130</v>
      </c>
      <c r="D68" s="15"/>
      <c r="E68" s="32"/>
      <c r="F68" s="33" t="s">
        <v>125</v>
      </c>
      <c r="G68" s="34">
        <v>0</v>
      </c>
    </row>
    <row r="69" spans="1:7" x14ac:dyDescent="0.25">
      <c r="B69" s="31"/>
      <c r="C69" s="21" t="s">
        <v>131</v>
      </c>
      <c r="D69" s="15"/>
      <c r="E69" s="32"/>
      <c r="F69" s="33" t="s">
        <v>125</v>
      </c>
      <c r="G69" s="34">
        <v>0</v>
      </c>
    </row>
    <row r="70" spans="1:7" x14ac:dyDescent="0.25">
      <c r="A70" s="36" t="s">
        <v>132</v>
      </c>
      <c r="B70" s="15" t="s">
        <v>132</v>
      </c>
      <c r="C70" s="15" t="s">
        <v>133</v>
      </c>
      <c r="D70" s="15"/>
      <c r="E70" s="32"/>
      <c r="F70" s="17">
        <v>3386056.77</v>
      </c>
      <c r="G70" s="34">
        <f>+F70/$F$74</f>
        <v>2.7208862516637219E-2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134</v>
      </c>
      <c r="D72" s="15"/>
      <c r="E72" s="32"/>
      <c r="F72" s="37">
        <f>SUM(F65:F71)</f>
        <v>10162719.210000001</v>
      </c>
      <c r="G72" s="34">
        <f>+F72/$F$74</f>
        <v>8.1663140509034657E-2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135</v>
      </c>
      <c r="D74" s="40"/>
      <c r="E74" s="41"/>
      <c r="F74" s="42">
        <f>+F72+F62</f>
        <v>124446833.00999999</v>
      </c>
      <c r="G74" s="43">
        <v>1</v>
      </c>
    </row>
    <row r="75" spans="1:7" x14ac:dyDescent="0.25">
      <c r="F75" s="44"/>
    </row>
    <row r="76" spans="1:7" x14ac:dyDescent="0.25">
      <c r="C76" s="21" t="s">
        <v>136</v>
      </c>
      <c r="D76" s="45">
        <v>7.51</v>
      </c>
      <c r="F76" s="4">
        <v>0</v>
      </c>
    </row>
    <row r="77" spans="1:7" x14ac:dyDescent="0.25">
      <c r="C77" s="21" t="s">
        <v>137</v>
      </c>
      <c r="D77" s="45">
        <v>5.0599999999999996</v>
      </c>
    </row>
    <row r="78" spans="1:7" x14ac:dyDescent="0.25">
      <c r="C78" s="21" t="s">
        <v>138</v>
      </c>
      <c r="D78" s="45">
        <v>7.7</v>
      </c>
    </row>
    <row r="79" spans="1:7" x14ac:dyDescent="0.25">
      <c r="C79" s="21" t="s">
        <v>139</v>
      </c>
      <c r="D79" s="46">
        <v>16.439900000000002</v>
      </c>
    </row>
    <row r="80" spans="1:7" x14ac:dyDescent="0.25">
      <c r="C80" s="21" t="s">
        <v>140</v>
      </c>
      <c r="D80" s="46">
        <v>16.323</v>
      </c>
    </row>
    <row r="81" spans="1:7" x14ac:dyDescent="0.25">
      <c r="A81" s="35" t="s">
        <v>141</v>
      </c>
      <c r="C81" s="21" t="s">
        <v>142</v>
      </c>
      <c r="D81" s="47"/>
    </row>
    <row r="82" spans="1:7" x14ac:dyDescent="0.25">
      <c r="C82" s="21" t="s">
        <v>143</v>
      </c>
      <c r="D82" s="48">
        <v>0</v>
      </c>
    </row>
    <row r="83" spans="1:7" x14ac:dyDescent="0.25">
      <c r="C83" s="21" t="s">
        <v>144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145</v>
      </c>
      <c r="D86" s="28"/>
      <c r="E86" s="28"/>
      <c r="F86" s="28"/>
      <c r="G86" s="30"/>
    </row>
    <row r="87" spans="1:7" x14ac:dyDescent="0.25">
      <c r="C87" s="28" t="s">
        <v>146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147</v>
      </c>
      <c r="C88" s="21" t="s">
        <v>148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149</v>
      </c>
      <c r="C89" s="15" t="s">
        <v>150</v>
      </c>
      <c r="D89" s="15"/>
      <c r="E89" s="32"/>
      <c r="F89" s="51">
        <f>SUMIF(Table1345676857813[[Industry ]],A89,Table1345676857813[Market Value])</f>
        <v>0</v>
      </c>
      <c r="G89" s="52">
        <f>+F89/$F$74</f>
        <v>0</v>
      </c>
    </row>
    <row r="90" spans="1:7" x14ac:dyDescent="0.25">
      <c r="C90" s="15" t="s">
        <v>151</v>
      </c>
      <c r="D90" s="15"/>
      <c r="E90" s="32"/>
      <c r="F90" s="51">
        <f t="shared" ref="F90:F99" si="1">SUMIF($E$102:$E$111,C90,$H$102:$H$111)</f>
        <v>114284113.8</v>
      </c>
      <c r="G90" s="53">
        <f>+F90/$F$74</f>
        <v>0.91833685949096544</v>
      </c>
    </row>
    <row r="91" spans="1:7" x14ac:dyDescent="0.25">
      <c r="C91" s="15" t="s">
        <v>152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153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154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155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156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157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158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159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160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161</v>
      </c>
      <c r="D100" s="15"/>
      <c r="E100" s="32"/>
      <c r="F100" s="55">
        <f>SUM(F88:F99)</f>
        <v>114284113.8</v>
      </c>
      <c r="G100" s="56">
        <f>SUM(G88:G99)</f>
        <v>0.91833685949096544</v>
      </c>
    </row>
    <row r="102" spans="3:11" x14ac:dyDescent="0.25">
      <c r="E102" s="15" t="s">
        <v>151</v>
      </c>
      <c r="F102" s="15" t="s">
        <v>23</v>
      </c>
      <c r="G102" s="57">
        <f>H102/$F$74</f>
        <v>0.18625934818395426</v>
      </c>
      <c r="H102" s="1">
        <f>SUMIF($H$7:$H$61,F102,$F$7:$F$61)</f>
        <v>23179386</v>
      </c>
    </row>
    <row r="103" spans="3:11" x14ac:dyDescent="0.25">
      <c r="E103" s="15" t="s">
        <v>151</v>
      </c>
      <c r="F103" s="15" t="s">
        <v>162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151</v>
      </c>
      <c r="F104" s="40" t="s">
        <v>17</v>
      </c>
      <c r="G104" s="57">
        <f>H104/$F$74</f>
        <v>0.65236085030365054</v>
      </c>
      <c r="H104" s="1">
        <f t="shared" si="4"/>
        <v>81184241.799999997</v>
      </c>
      <c r="K104" s="1" t="s">
        <v>163</v>
      </c>
    </row>
    <row r="105" spans="3:11" x14ac:dyDescent="0.25">
      <c r="E105" s="15" t="s">
        <v>151</v>
      </c>
      <c r="F105" s="1" t="s">
        <v>163</v>
      </c>
      <c r="G105" s="7">
        <f t="shared" si="3"/>
        <v>0</v>
      </c>
      <c r="H105" s="1">
        <f t="shared" si="4"/>
        <v>0</v>
      </c>
      <c r="K105" s="1" t="s">
        <v>163</v>
      </c>
    </row>
    <row r="106" spans="3:11" x14ac:dyDescent="0.25">
      <c r="E106" s="15" t="s">
        <v>153</v>
      </c>
      <c r="F106" s="15" t="s">
        <v>164</v>
      </c>
      <c r="G106" s="57">
        <f t="shared" si="3"/>
        <v>0</v>
      </c>
      <c r="H106" s="1">
        <f t="shared" si="4"/>
        <v>0</v>
      </c>
      <c r="K106" s="1" t="s">
        <v>23</v>
      </c>
    </row>
    <row r="107" spans="3:11" x14ac:dyDescent="0.25">
      <c r="E107" s="15" t="s">
        <v>153</v>
      </c>
      <c r="F107" s="58" t="s">
        <v>165</v>
      </c>
      <c r="G107" s="7">
        <f t="shared" si="3"/>
        <v>0</v>
      </c>
      <c r="H107" s="1">
        <f t="shared" si="4"/>
        <v>0</v>
      </c>
      <c r="K107" s="1" t="s">
        <v>164</v>
      </c>
    </row>
    <row r="108" spans="3:11" x14ac:dyDescent="0.25">
      <c r="E108" s="15" t="s">
        <v>154</v>
      </c>
      <c r="F108" s="15" t="s">
        <v>166</v>
      </c>
      <c r="G108" s="7">
        <f t="shared" si="3"/>
        <v>0</v>
      </c>
      <c r="H108" s="1">
        <f t="shared" si="4"/>
        <v>0</v>
      </c>
      <c r="K108" s="1" t="s">
        <v>55</v>
      </c>
    </row>
    <row r="109" spans="3:11" x14ac:dyDescent="0.25">
      <c r="E109" s="15" t="s">
        <v>151</v>
      </c>
      <c r="F109" s="15" t="s">
        <v>55</v>
      </c>
      <c r="G109" s="57">
        <f t="shared" si="3"/>
        <v>7.9716661003360639E-2</v>
      </c>
      <c r="H109" s="1">
        <f t="shared" si="4"/>
        <v>9920486</v>
      </c>
    </row>
    <row r="110" spans="3:11" x14ac:dyDescent="0.25">
      <c r="E110" s="15" t="s">
        <v>154</v>
      </c>
      <c r="F110" s="15" t="s">
        <v>167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151</v>
      </c>
      <c r="F111" s="15" t="s">
        <v>168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0.91833685949096544</v>
      </c>
      <c r="H112" s="1">
        <f>SUM(H102:H111)</f>
        <v>114284113.8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2024-02-06T11:34:25Z</dcterms:created>
  <dcterms:modified xsi:type="dcterms:W3CDTF">2024-02-06T11:34:42Z</dcterms:modified>
</cp:coreProperties>
</file>