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4-25\Monthly\10. January 2025\11. Website upload Portfolio report\"/>
    </mc:Choice>
  </mc:AlternateContent>
  <xr:revisionPtr revIDLastSave="0" documentId="8_{548AC80A-88EF-4C8A-A0FC-72430A30E74E}" xr6:coauthVersionLast="47" xr6:coauthVersionMax="47" xr10:uidLastSave="{00000000-0000-0000-0000-000000000000}"/>
  <bookViews>
    <workbookView xWindow="-120" yWindow="-120" windowWidth="20730" windowHeight="11040" xr2:uid="{524BF88F-C087-4721-A9FE-4D3529AEB2BE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#REF!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1" l="1"/>
  <c r="G140" i="1"/>
  <c r="H139" i="1"/>
  <c r="G139" i="1"/>
  <c r="H138" i="1"/>
  <c r="F123" i="1" s="1"/>
  <c r="G123" i="1" s="1"/>
  <c r="G138" i="1"/>
  <c r="H137" i="1"/>
  <c r="G137" i="1"/>
  <c r="H136" i="1"/>
  <c r="G136" i="1"/>
  <c r="H135" i="1"/>
  <c r="G135" i="1"/>
  <c r="H134" i="1"/>
  <c r="F121" i="1" s="1"/>
  <c r="G121" i="1" s="1"/>
  <c r="G134" i="1"/>
  <c r="H133" i="1"/>
  <c r="G133" i="1"/>
  <c r="F130" i="1"/>
  <c r="F129" i="1"/>
  <c r="G129" i="1" s="1"/>
  <c r="F128" i="1"/>
  <c r="G128" i="1" s="1"/>
  <c r="F127" i="1"/>
  <c r="G127" i="1" s="1"/>
  <c r="F126" i="1"/>
  <c r="F125" i="1"/>
  <c r="G125" i="1" s="1"/>
  <c r="F124" i="1"/>
  <c r="G124" i="1" s="1"/>
  <c r="F122" i="1"/>
  <c r="F120" i="1"/>
  <c r="G120" i="1" s="1"/>
  <c r="F119" i="1"/>
  <c r="G119" i="1" s="1"/>
  <c r="F105" i="1"/>
  <c r="G130" i="1" s="1"/>
  <c r="F103" i="1"/>
  <c r="G103" i="1" s="1"/>
  <c r="F93" i="1"/>
  <c r="G89" i="1"/>
  <c r="G81" i="1"/>
  <c r="G73" i="1"/>
  <c r="G68" i="1"/>
  <c r="G65" i="1"/>
  <c r="G60" i="1"/>
  <c r="G57" i="1"/>
  <c r="G52" i="1"/>
  <c r="G49" i="1"/>
  <c r="G44" i="1"/>
  <c r="G41" i="1"/>
  <c r="G36" i="1"/>
  <c r="G33" i="1"/>
  <c r="G28" i="1"/>
  <c r="G25" i="1"/>
  <c r="G20" i="1"/>
  <c r="G17" i="1"/>
  <c r="G12" i="1"/>
  <c r="G9" i="1"/>
  <c r="G10" i="1" l="1"/>
  <c r="G18" i="1"/>
  <c r="G26" i="1"/>
  <c r="G34" i="1"/>
  <c r="G42" i="1"/>
  <c r="G50" i="1"/>
  <c r="G58" i="1"/>
  <c r="G66" i="1"/>
  <c r="G74" i="1"/>
  <c r="G82" i="1"/>
  <c r="G90" i="1"/>
  <c r="G11" i="1"/>
  <c r="G19" i="1"/>
  <c r="G27" i="1"/>
  <c r="G35" i="1"/>
  <c r="G43" i="1"/>
  <c r="G51" i="1"/>
  <c r="G59" i="1"/>
  <c r="G67" i="1"/>
  <c r="G75" i="1"/>
  <c r="G83" i="1"/>
  <c r="G76" i="1"/>
  <c r="G84" i="1"/>
  <c r="G93" i="1"/>
  <c r="G13" i="1"/>
  <c r="G21" i="1"/>
  <c r="G29" i="1"/>
  <c r="G37" i="1"/>
  <c r="G45" i="1"/>
  <c r="G53" i="1"/>
  <c r="G61" i="1"/>
  <c r="G69" i="1"/>
  <c r="G77" i="1"/>
  <c r="G85" i="1"/>
  <c r="G97" i="1"/>
  <c r="G14" i="1"/>
  <c r="G22" i="1"/>
  <c r="G30" i="1"/>
  <c r="G38" i="1"/>
  <c r="G46" i="1"/>
  <c r="G54" i="1"/>
  <c r="G62" i="1"/>
  <c r="G70" i="1"/>
  <c r="G78" i="1"/>
  <c r="G86" i="1"/>
  <c r="G101" i="1"/>
  <c r="G7" i="1"/>
  <c r="G15" i="1"/>
  <c r="G23" i="1"/>
  <c r="G31" i="1"/>
  <c r="G39" i="1"/>
  <c r="G47" i="1"/>
  <c r="G55" i="1"/>
  <c r="G63" i="1"/>
  <c r="G71" i="1"/>
  <c r="G79" i="1"/>
  <c r="G87" i="1"/>
  <c r="G8" i="1"/>
  <c r="G16" i="1"/>
  <c r="G24" i="1"/>
  <c r="G32" i="1"/>
  <c r="G40" i="1"/>
  <c r="G48" i="1"/>
  <c r="G56" i="1"/>
  <c r="G64" i="1"/>
  <c r="G72" i="1"/>
  <c r="G80" i="1"/>
  <c r="G88" i="1"/>
  <c r="G122" i="1"/>
  <c r="G126" i="1"/>
</calcChain>
</file>

<file path=xl/sharedStrings.xml><?xml version="1.0" encoding="utf-8"?>
<sst xmlns="http://schemas.openxmlformats.org/spreadsheetml/2006/main" count="333" uniqueCount="284">
  <si>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</si>
  <si>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</si>
  <si>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</si>
  <si>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</si>
  <si>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</si>
  <si>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</si>
  <si>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31-01-2025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</si>
  <si>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</si>
  <si>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</si>
  <si>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</si>
  <si>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</si>
  <si>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</si>
  <si>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</si>
  <si>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</si>
  <si>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</si>
  <si>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</si>
  <si>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</si>
  <si>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</si>
  <si>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</si>
  <si>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</si>
  <si>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</si>
  <si>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</si>
  <si>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</si>
  <si>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</si>
  <si>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</si>
  <si>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</si>
  <si>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</si>
  <si>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</si>
  <si>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</si>
  <si>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</si>
  <si>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</si>
  <si>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</si>
  <si>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</si>
  <si>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</si>
  <si>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</si>
  <si>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</si>
  <si>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</si>
  <si>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</si>
  <si>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</si>
  <si>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</si>
  <si>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</si>
  <si>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</si>
  <si>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</si>
  <si>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</si>
  <si>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</si>
  <si>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</si>
  <si>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</si>
  <si>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</si>
  <si>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</si>
  <si>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</si>
  <si>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</si>
  <si>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</si>
  <si>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</si>
  <si>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</si>
  <si>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</si>
  <si>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</si>
  <si>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</si>
  <si>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</si>
  <si>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</si>
  <si>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</si>
  <si>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</si>
  <si>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</si>
  <si>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</si>
  <si>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</si>
  <si>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</si>
  <si>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</si>
  <si>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</si>
  <si>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</si>
  <si>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</si>
  <si>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</si>
  <si>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</si>
  <si>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</si>
  <si>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</si>
  <si>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</si>
  <si>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</si>
  <si>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</si>
  <si>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</si>
  <si>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</si>
  <si>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</si>
  <si>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</si>
  <si>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</si>
  <si>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</si>
  <si>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</si>
  <si>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</si>
  <si>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</si>
  <si>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</si>
  <si>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</si>
  <si>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</si>
  <si>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</si>
  <si>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</si>
  <si>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</si>
  <si>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</si>
  <si>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</si>
  <si>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</si>
  <si>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</si>
  <si>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</si>
  <si>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</si>
  <si>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</si>
  <si>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</si>
  <si>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</si>
  <si>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</si>
  <si>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</si>
  <si>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</si>
  <si>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</si>
  <si>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</si>
  <si>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</si>
  <si>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</si>
  <si>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</si>
  <si>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</si>
  <si>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Manufacture of engines and turbines, except aircraft, vehicle</t>
  </si>
  <si>
    <t>INE196A01026</t>
  </si>
  <si>
    <t>MARICO LTD</t>
  </si>
  <si>
    <t>Manufacture of vegetable oils and fats excluding corn oil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</si>
  <si>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</si>
  <si>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</si>
  <si>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</si>
  <si>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</si>
  <si>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</si>
  <si>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</si>
  <si>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</si>
  <si>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</si>
  <si>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</si>
  <si>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</si>
  <si>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</si>
  <si>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</si>
  <si>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</si>
  <si>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</si>
  <si>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</si>
  <si>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</si>
  <si>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</si>
  <si>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</si>
  <si>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</si>
  <si>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</si>
  <si>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</si>
  <si>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</si>
  <si>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</si>
  <si>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</si>
  <si>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</si>
  <si>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</si>
  <si>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</si>
  <si>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</si>
  <si>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</si>
  <si>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</si>
  <si>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</si>
  <si>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</si>
  <si>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</si>
  <si>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</si>
  <si>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</si>
  <si>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</si>
  <si>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</si>
  <si>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</si>
  <si>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</si>
  <si>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</si>
  <si>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</si>
  <si>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</si>
  <si>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INE379A01028</t>
  </si>
  <si>
    <t>ITC HOTELS LTD FV 1</t>
  </si>
  <si>
    <t>INE397D01024</t>
  </si>
  <si>
    <t>BHARTI AIRTEL LTD</t>
  </si>
  <si>
    <t>INE437A01024</t>
  </si>
  <si>
    <t>Apollo Hospitals Enterprise Ltd</t>
  </si>
  <si>
    <t>Hospital activities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</si>
  <si>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</si>
  <si>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</si>
  <si>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</si>
  <si>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</si>
  <si>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</si>
  <si>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</si>
  <si>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</si>
  <si>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</si>
  <si>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</si>
  <si>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</si>
  <si>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</si>
  <si>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</si>
  <si>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</si>
  <si>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INE513A01022</t>
  </si>
  <si>
    <t>Schaeffler India Limited</t>
  </si>
  <si>
    <t>Manufacture of bearings, gears, gearing and driving elements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</si>
  <si>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</si>
  <si>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</si>
  <si>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</si>
  <si>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</si>
  <si>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</si>
  <si>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</si>
  <si>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</si>
  <si>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</si>
  <si>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</si>
  <si>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</si>
  <si>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</si>
  <si>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</si>
  <si>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</si>
  <si>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</si>
  <si>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INE663F01024</t>
  </si>
  <si>
    <t>Info Edge (India) Ltd</t>
  </si>
  <si>
    <t>Operation of other websites that act as portals to the Internet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</si>
  <si>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</si>
  <si>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</si>
  <si>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</si>
  <si>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</si>
  <si>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</si>
  <si>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</si>
  <si>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</si>
  <si>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</si>
  <si>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</si>
  <si>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</si>
  <si>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</si>
  <si>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</si>
  <si>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</si>
  <si>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</si>
  <si>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</si>
  <si>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</si>
  <si>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</si>
  <si>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02A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</si>
  <si>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</si>
  <si>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</si>
  <si>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</si>
  <si>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</si>
  <si>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</si>
  <si>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</si>
  <si>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</si>
  <si>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</si>
  <si>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</si>
  <si>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</si>
  <si>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</si>
  <si>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NCA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</si>
  <si>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</si>
  <si>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</si>
  <si>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</si>
  <si>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</si>
  <si>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</si>
  <si>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</si>
  <si>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</si>
  <si>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</si>
  <si>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</si>
  <si>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</si>
  <si>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</si>
  <si>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</si>
  <si>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</si>
  <si>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Infrastructure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</si>
  <si>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</si>
  <si>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</si>
  <si>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</si>
  <si>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</si>
  <si>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</si>
  <si>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</si>
  <si>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</si>
  <si>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GOI</t>
  </si>
  <si>
    <t xml:space="preserve">  - Application Pending Allotment </t>
  </si>
  <si>
    <t>SDL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</si>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</sst>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4" fillId="0" borderId="6" xfId="2" applyFont="1" applyBorder="1"/>
    <xf numFmtId="10" fontId="1" fillId="0" borderId="5" xfId="1" applyNumberFormat="1" applyFont="1" applyFill="1" applyBorder="1"/>
    <xf numFmtId="0" fontId="9" fillId="2" borderId="8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6" fillId="4" borderId="0" xfId="2" applyFont="1" applyFill="1"/>
    <xf numFmtId="9" fontId="6" fillId="4" borderId="0" xfId="1" applyFont="1" applyFill="1" applyBorder="1"/>
    <xf numFmtId="164" fontId="11" fillId="4" borderId="0" xfId="3" applyFont="1" applyFill="1" applyBorder="1"/>
  </cellXfs>
  <cellStyles count="5">
    <cellStyle name="Comma 2" xfId="3" xr:uid="{E501D34C-26D4-4D45-97E2-750B5821B6F0}"/>
    <cellStyle name="Normal" xfId="0" builtinId="0"/>
    <cellStyle name="Normal 2" xfId="2" xr:uid="{8CF89BA2-3D84-4276-AE5F-14EC7CA1EE26}"/>
    <cellStyle name="Percent" xfId="1" builtinId="5"/>
    <cellStyle name="Percent 2" xfId="4" xr:uid="{3241E34A-8020-4934-BA05-00F1F7BB8F3A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Relationship Id="rId1" Type="http://schemas.openxmlformats.org/officeDocument/2006/relationships/externalLinkPath" Target="Portfolio_ABSLPM_JA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0340B3-5A8C-4F43-B395-DFC82D11E11B}" name="Table134567685" displayName="Table134567685" ref="B6:H92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17DE82AF-FE4D-4407-86E8-A89DB1D5F960}" name="ISIN No." dataDxfId="6"/>
    <tableColumn id="2" xr3:uid="{91ABA938-BF66-431D-BA2A-DA5008D5D166}" name="Name of the Instrument" dataDxfId="5"/>
    <tableColumn id="3" xr3:uid="{4AF81C99-05CB-4C8E-9954-90EFA018D649}" name="Industry " dataDxfId="4"/>
    <tableColumn id="4" xr3:uid="{C1C6C758-387B-4492-B374-226C2A33E658}" name="Quantity" dataDxfId="3"/>
    <tableColumn id="5" xr3:uid="{219E660F-FA95-4AE1-9037-E9FEB89D97CC}" name="Market Value" dataDxfId="2"/>
    <tableColumn id="6" xr3:uid="{D99C28B3-1CD1-4203-AB90-856AC8F2AD8D}" name="% of Portfolio" dataDxfId="1" dataCellStyle="Percent">
      <calculatedColumnFormula>+F7/$F$105</calculatedColumnFormula>
    </tableColumn>
    <tableColumn id="7" xr3:uid="{C8B9CE46-FE9F-4CC7-8411-F56E4A6BD4DC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9301E-9827-4086-9432-9F77B619AAF9}">
  <sheetPr>
    <tabColor rgb="FF7030A0"/>
  </sheetPr>
  <dimension ref="A2:H144"/>
  <sheetViews>
    <sheetView showGridLines="0" tabSelected="1" zoomScaleNormal="100" zoomScaleSheetLayoutView="89" workbookViewId="0">
      <selection activeCell="B12" sqref="B12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6893289</v>
      </c>
      <c r="G7" s="17">
        <f t="shared" ref="G7:G70" si="0">+F7/$F$105</f>
        <v>5.3952577711721434E-4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558188</v>
      </c>
      <c r="F8" s="16">
        <v>706163638.79999995</v>
      </c>
      <c r="G8" s="17">
        <f t="shared" si="0"/>
        <v>5.5270203526283292E-2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6814</v>
      </c>
      <c r="F9" s="16">
        <v>41383806.899999999</v>
      </c>
      <c r="G9" s="17">
        <f t="shared" si="0"/>
        <v>3.239038806844053E-3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300365</v>
      </c>
      <c r="F10" s="16">
        <v>564626127</v>
      </c>
      <c r="G10" s="17">
        <f t="shared" si="0"/>
        <v>4.4192307902709137E-2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16350</v>
      </c>
      <c r="F11" s="16">
        <v>89096872.5</v>
      </c>
      <c r="G11" s="17">
        <f t="shared" si="0"/>
        <v>6.9734577172487419E-3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190000</v>
      </c>
      <c r="F12" s="16">
        <v>100671500</v>
      </c>
      <c r="G12" s="17">
        <f t="shared" si="0"/>
        <v>7.8793837413541849E-3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113471</v>
      </c>
      <c r="F13" s="16">
        <v>404796445.39999998</v>
      </c>
      <c r="G13" s="17">
        <f t="shared" si="0"/>
        <v>3.1682715867377823E-2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348500</v>
      </c>
      <c r="F14" s="16">
        <v>156772725</v>
      </c>
      <c r="G14" s="17">
        <f t="shared" si="0"/>
        <v>1.227032934298973E-2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367000</v>
      </c>
      <c r="F15" s="16">
        <v>78314130</v>
      </c>
      <c r="G15" s="17">
        <f t="shared" si="0"/>
        <v>6.1295111589704928E-3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19</v>
      </c>
      <c r="E16" s="16">
        <v>366650</v>
      </c>
      <c r="F16" s="16">
        <v>95732315</v>
      </c>
      <c r="G16" s="17">
        <f t="shared" si="0"/>
        <v>7.4928022959149044E-3</v>
      </c>
      <c r="H16" s="18"/>
    </row>
    <row r="17" spans="1:8" x14ac:dyDescent="0.25">
      <c r="A17" s="13"/>
      <c r="B17" s="14" t="s">
        <v>43</v>
      </c>
      <c r="C17" s="15" t="s">
        <v>44</v>
      </c>
      <c r="D17" s="15" t="s">
        <v>45</v>
      </c>
      <c r="E17" s="16">
        <v>91117</v>
      </c>
      <c r="F17" s="16">
        <v>224949649.59999999</v>
      </c>
      <c r="G17" s="17">
        <f t="shared" si="0"/>
        <v>1.7606419013142357E-2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48</v>
      </c>
      <c r="E18" s="16">
        <v>218440</v>
      </c>
      <c r="F18" s="16">
        <v>129818892</v>
      </c>
      <c r="G18" s="17">
        <f t="shared" si="0"/>
        <v>1.0160699571829314E-2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40</v>
      </c>
      <c r="E19" s="16">
        <v>570063</v>
      </c>
      <c r="F19" s="16">
        <v>968394521.25</v>
      </c>
      <c r="G19" s="17">
        <f t="shared" si="0"/>
        <v>7.5794559989209642E-2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53</v>
      </c>
      <c r="E20" s="16">
        <v>77805</v>
      </c>
      <c r="F20" s="16">
        <v>135688029.75</v>
      </c>
      <c r="G20" s="17">
        <f t="shared" si="0"/>
        <v>1.0620066806479816E-2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53</v>
      </c>
      <c r="E21" s="16">
        <v>70690</v>
      </c>
      <c r="F21" s="16">
        <v>104578786</v>
      </c>
      <c r="G21" s="17">
        <f t="shared" si="0"/>
        <v>8.1852002413687949E-3</v>
      </c>
      <c r="H21" s="18"/>
    </row>
    <row r="22" spans="1:8" x14ac:dyDescent="0.25">
      <c r="A22" s="13"/>
      <c r="B22" s="14" t="s">
        <v>56</v>
      </c>
      <c r="C22" s="15" t="s">
        <v>57</v>
      </c>
      <c r="D22" s="15" t="s">
        <v>40</v>
      </c>
      <c r="E22" s="16">
        <v>521950</v>
      </c>
      <c r="F22" s="16">
        <v>403415155</v>
      </c>
      <c r="G22" s="17">
        <f t="shared" si="0"/>
        <v>3.157460466291729E-2</v>
      </c>
      <c r="H22" s="18"/>
    </row>
    <row r="23" spans="1:8" x14ac:dyDescent="0.25">
      <c r="A23" s="13"/>
      <c r="B23" s="14" t="s">
        <v>58</v>
      </c>
      <c r="C23" s="15" t="s">
        <v>59</v>
      </c>
      <c r="D23" s="15" t="s">
        <v>60</v>
      </c>
      <c r="E23" s="16">
        <v>7790</v>
      </c>
      <c r="F23" s="16">
        <v>40463597</v>
      </c>
      <c r="G23" s="17">
        <f t="shared" si="0"/>
        <v>3.1670155736082998E-3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63</v>
      </c>
      <c r="E24" s="16">
        <v>18250</v>
      </c>
      <c r="F24" s="16">
        <v>71846600</v>
      </c>
      <c r="G24" s="17">
        <f t="shared" si="0"/>
        <v>5.6233088005202816E-3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25</v>
      </c>
      <c r="E25" s="16">
        <v>30000</v>
      </c>
      <c r="F25" s="16">
        <v>9357000</v>
      </c>
      <c r="G25" s="17">
        <f t="shared" si="0"/>
        <v>7.3235616503033237E-4</v>
      </c>
      <c r="H25" s="18"/>
    </row>
    <row r="26" spans="1:8" x14ac:dyDescent="0.25">
      <c r="A26" s="13"/>
      <c r="B26" s="14" t="s">
        <v>66</v>
      </c>
      <c r="C26" s="15" t="s">
        <v>67</v>
      </c>
      <c r="D26" s="15" t="s">
        <v>68</v>
      </c>
      <c r="E26" s="16">
        <v>412350</v>
      </c>
      <c r="F26" s="16">
        <v>55510557</v>
      </c>
      <c r="G26" s="17">
        <f t="shared" si="0"/>
        <v>4.3447150414895452E-3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53</v>
      </c>
      <c r="E27" s="16">
        <v>107825</v>
      </c>
      <c r="F27" s="16">
        <v>131260763.75</v>
      </c>
      <c r="G27" s="17">
        <f t="shared" si="0"/>
        <v>1.0273552373506729E-2</v>
      </c>
      <c r="H27" s="18"/>
    </row>
    <row r="28" spans="1:8" x14ac:dyDescent="0.25">
      <c r="A28" s="13"/>
      <c r="B28" s="14" t="s">
        <v>71</v>
      </c>
      <c r="C28" s="15" t="s">
        <v>72</v>
      </c>
      <c r="D28" s="15" t="s">
        <v>40</v>
      </c>
      <c r="E28" s="16">
        <v>625816</v>
      </c>
      <c r="F28" s="16">
        <v>784022284.79999995</v>
      </c>
      <c r="G28" s="17">
        <f t="shared" si="0"/>
        <v>6.1364064742379716E-2</v>
      </c>
      <c r="H28" s="18"/>
    </row>
    <row r="29" spans="1:8" x14ac:dyDescent="0.25">
      <c r="A29" s="13"/>
      <c r="B29" s="14" t="s">
        <v>73</v>
      </c>
      <c r="C29" s="15" t="s">
        <v>74</v>
      </c>
      <c r="D29" s="15" t="s">
        <v>75</v>
      </c>
      <c r="E29" s="16">
        <v>51500</v>
      </c>
      <c r="F29" s="16">
        <v>93351475</v>
      </c>
      <c r="G29" s="17">
        <f t="shared" si="0"/>
        <v>7.3064580774740776E-3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40</v>
      </c>
      <c r="E30" s="16">
        <v>60206</v>
      </c>
      <c r="F30" s="16">
        <v>59676187.200000003</v>
      </c>
      <c r="G30" s="17">
        <f t="shared" si="0"/>
        <v>4.6707516940711988E-3</v>
      </c>
      <c r="H30" s="18"/>
    </row>
    <row r="31" spans="1:8" x14ac:dyDescent="0.25">
      <c r="A31" s="13"/>
      <c r="B31" s="14" t="s">
        <v>78</v>
      </c>
      <c r="C31" s="15" t="s">
        <v>79</v>
      </c>
      <c r="D31" s="15" t="s">
        <v>80</v>
      </c>
      <c r="E31" s="16">
        <v>87598</v>
      </c>
      <c r="F31" s="16">
        <v>261904880.30000001</v>
      </c>
      <c r="G31" s="17">
        <f t="shared" si="0"/>
        <v>2.0498840839931202E-2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37</v>
      </c>
      <c r="E32" s="16">
        <v>99350</v>
      </c>
      <c r="F32" s="16">
        <v>127749197.5</v>
      </c>
      <c r="G32" s="17">
        <f t="shared" si="0"/>
        <v>9.9987081721494616E-3</v>
      </c>
      <c r="H32" s="18"/>
    </row>
    <row r="33" spans="1:8" x14ac:dyDescent="0.25">
      <c r="A33" s="13"/>
      <c r="B33" s="14" t="s">
        <v>83</v>
      </c>
      <c r="C33" s="15" t="s">
        <v>84</v>
      </c>
      <c r="D33" s="15" t="s">
        <v>16</v>
      </c>
      <c r="E33" s="16">
        <v>277934</v>
      </c>
      <c r="F33" s="16">
        <v>96498684.799999997</v>
      </c>
      <c r="G33" s="17">
        <f t="shared" si="0"/>
        <v>7.5527847312812672E-3</v>
      </c>
      <c r="H33" s="18"/>
    </row>
    <row r="34" spans="1:8" x14ac:dyDescent="0.25">
      <c r="A34" s="13"/>
      <c r="B34" s="14" t="s">
        <v>85</v>
      </c>
      <c r="C34" s="15" t="s">
        <v>86</v>
      </c>
      <c r="D34" s="15" t="s">
        <v>87</v>
      </c>
      <c r="E34" s="16">
        <v>81810</v>
      </c>
      <c r="F34" s="16">
        <v>121373316</v>
      </c>
      <c r="G34" s="17">
        <f t="shared" si="0"/>
        <v>9.4996789828764219E-3</v>
      </c>
      <c r="H34" s="18"/>
    </row>
    <row r="35" spans="1:8" x14ac:dyDescent="0.25">
      <c r="A35" s="13"/>
      <c r="B35" s="14" t="s">
        <v>88</v>
      </c>
      <c r="C35" s="15" t="s">
        <v>89</v>
      </c>
      <c r="D35" s="15" t="s">
        <v>90</v>
      </c>
      <c r="E35" s="16">
        <v>429500</v>
      </c>
      <c r="F35" s="16">
        <v>76073040</v>
      </c>
      <c r="G35" s="17">
        <f t="shared" si="0"/>
        <v>5.9541049307041865E-3</v>
      </c>
      <c r="H35" s="18"/>
    </row>
    <row r="36" spans="1:8" x14ac:dyDescent="0.25">
      <c r="A36" s="13"/>
      <c r="B36" s="14" t="s">
        <v>91</v>
      </c>
      <c r="C36" s="15" t="s">
        <v>92</v>
      </c>
      <c r="D36" s="15" t="s">
        <v>37</v>
      </c>
      <c r="E36" s="16">
        <v>200000</v>
      </c>
      <c r="F36" s="16">
        <v>84500000</v>
      </c>
      <c r="G36" s="17">
        <f t="shared" si="0"/>
        <v>6.613668477617087E-3</v>
      </c>
      <c r="H36" s="18"/>
    </row>
    <row r="37" spans="1:8" x14ac:dyDescent="0.25">
      <c r="A37" s="13"/>
      <c r="B37" s="14" t="s">
        <v>93</v>
      </c>
      <c r="C37" s="15" t="s">
        <v>94</v>
      </c>
      <c r="D37" s="15" t="s">
        <v>95</v>
      </c>
      <c r="E37" s="16">
        <v>798220</v>
      </c>
      <c r="F37" s="16">
        <v>357203450</v>
      </c>
      <c r="G37" s="17">
        <f t="shared" si="0"/>
        <v>2.7957694643326286E-2</v>
      </c>
      <c r="H37" s="18"/>
    </row>
    <row r="38" spans="1:8" x14ac:dyDescent="0.25">
      <c r="A38" s="13"/>
      <c r="B38" s="14" t="s">
        <v>96</v>
      </c>
      <c r="C38" s="15" t="s">
        <v>97</v>
      </c>
      <c r="D38" s="15" t="s">
        <v>98</v>
      </c>
      <c r="E38" s="16">
        <v>123050</v>
      </c>
      <c r="F38" s="16">
        <v>88116105</v>
      </c>
      <c r="G38" s="17">
        <f t="shared" si="0"/>
        <v>6.8966947456674246E-3</v>
      </c>
      <c r="H38" s="18"/>
    </row>
    <row r="39" spans="1:8" x14ac:dyDescent="0.25">
      <c r="A39" s="13"/>
      <c r="B39" s="14" t="s">
        <v>99</v>
      </c>
      <c r="C39" s="15" t="s">
        <v>100</v>
      </c>
      <c r="D39" s="15" t="s">
        <v>60</v>
      </c>
      <c r="E39" s="16">
        <v>43955</v>
      </c>
      <c r="F39" s="16">
        <v>190727338.25</v>
      </c>
      <c r="G39" s="17">
        <f t="shared" si="0"/>
        <v>1.4927898045015819E-2</v>
      </c>
      <c r="H39" s="18"/>
    </row>
    <row r="40" spans="1:8" x14ac:dyDescent="0.25">
      <c r="A40" s="13"/>
      <c r="B40" s="14" t="s">
        <v>101</v>
      </c>
      <c r="C40" s="15" t="s">
        <v>102</v>
      </c>
      <c r="D40" s="15" t="s">
        <v>103</v>
      </c>
      <c r="E40" s="16">
        <v>24000</v>
      </c>
      <c r="F40" s="16">
        <v>37588800</v>
      </c>
      <c r="G40" s="17">
        <f t="shared" si="0"/>
        <v>2.9420101972953035E-3</v>
      </c>
      <c r="H40" s="18"/>
    </row>
    <row r="41" spans="1:8" outlineLevel="1" x14ac:dyDescent="0.25">
      <c r="A41" s="13"/>
      <c r="B41" s="14" t="s">
        <v>104</v>
      </c>
      <c r="C41" s="15" t="s">
        <v>105</v>
      </c>
      <c r="D41" s="15" t="s">
        <v>106</v>
      </c>
      <c r="E41" s="16">
        <v>24620</v>
      </c>
      <c r="F41" s="16">
        <v>25226883</v>
      </c>
      <c r="G41" s="17">
        <f t="shared" si="0"/>
        <v>1.9744643891791052E-3</v>
      </c>
      <c r="H41" s="19"/>
    </row>
    <row r="42" spans="1:8" outlineLevel="1" x14ac:dyDescent="0.25">
      <c r="A42" s="13"/>
      <c r="B42" s="14" t="s">
        <v>107</v>
      </c>
      <c r="C42" s="15" t="s">
        <v>108</v>
      </c>
      <c r="D42" s="15" t="s">
        <v>109</v>
      </c>
      <c r="E42" s="16">
        <v>17550</v>
      </c>
      <c r="F42" s="16">
        <v>64314607.5</v>
      </c>
      <c r="G42" s="17">
        <f t="shared" si="0"/>
        <v>5.0337928079652724E-3</v>
      </c>
      <c r="H42" s="19"/>
    </row>
    <row r="43" spans="1:8" outlineLevel="1" x14ac:dyDescent="0.25">
      <c r="A43" s="13"/>
      <c r="B43" s="14" t="s">
        <v>110</v>
      </c>
      <c r="C43" s="15" t="s">
        <v>111</v>
      </c>
      <c r="D43" s="15" t="s">
        <v>112</v>
      </c>
      <c r="E43" s="16">
        <v>130000</v>
      </c>
      <c r="F43" s="16">
        <v>87184500</v>
      </c>
      <c r="G43" s="17">
        <f t="shared" si="0"/>
        <v>6.8237796377136912E-3</v>
      </c>
      <c r="H43" s="19"/>
    </row>
    <row r="44" spans="1:8" outlineLevel="1" x14ac:dyDescent="0.25">
      <c r="A44" s="13"/>
      <c r="B44" s="14" t="s">
        <v>113</v>
      </c>
      <c r="C44" s="15" t="s">
        <v>114</v>
      </c>
      <c r="D44" s="15" t="s">
        <v>115</v>
      </c>
      <c r="E44" s="16">
        <v>176250</v>
      </c>
      <c r="F44" s="16">
        <v>94602187.5</v>
      </c>
      <c r="G44" s="17">
        <f t="shared" si="0"/>
        <v>7.4043491761227364E-3</v>
      </c>
      <c r="H44" s="19"/>
    </row>
    <row r="45" spans="1:8" outlineLevel="1" x14ac:dyDescent="0.25">
      <c r="A45" s="13"/>
      <c r="B45" s="14" t="s">
        <v>116</v>
      </c>
      <c r="C45" s="15" t="s">
        <v>117</v>
      </c>
      <c r="D45" s="15" t="s">
        <v>118</v>
      </c>
      <c r="E45" s="16">
        <v>563000</v>
      </c>
      <c r="F45" s="16">
        <v>147849430</v>
      </c>
      <c r="G45" s="17">
        <f t="shared" si="0"/>
        <v>1.1571918516268095E-2</v>
      </c>
      <c r="H45" s="19"/>
    </row>
    <row r="46" spans="1:8" outlineLevel="1" x14ac:dyDescent="0.25">
      <c r="A46" s="13"/>
      <c r="B46" s="14" t="s">
        <v>119</v>
      </c>
      <c r="C46" s="15" t="s">
        <v>120</v>
      </c>
      <c r="D46" s="15" t="s">
        <v>25</v>
      </c>
      <c r="E46" s="16">
        <v>23850</v>
      </c>
      <c r="F46" s="16">
        <v>141052477.5</v>
      </c>
      <c r="G46" s="17">
        <f t="shared" si="0"/>
        <v>1.1039932829959093E-2</v>
      </c>
      <c r="H46" s="19"/>
    </row>
    <row r="47" spans="1:8" outlineLevel="1" x14ac:dyDescent="0.25">
      <c r="A47" s="13"/>
      <c r="B47" s="14" t="s">
        <v>121</v>
      </c>
      <c r="C47" s="15" t="s">
        <v>122</v>
      </c>
      <c r="D47" s="15" t="s">
        <v>123</v>
      </c>
      <c r="E47" s="16">
        <v>24985</v>
      </c>
      <c r="F47" s="16">
        <v>128164305.25</v>
      </c>
      <c r="G47" s="17">
        <f t="shared" si="0"/>
        <v>1.0031197935948156E-2</v>
      </c>
      <c r="H47" s="19"/>
    </row>
    <row r="48" spans="1:8" outlineLevel="1" x14ac:dyDescent="0.25">
      <c r="A48" s="13"/>
      <c r="B48" s="14" t="s">
        <v>124</v>
      </c>
      <c r="C48" s="15" t="s">
        <v>125</v>
      </c>
      <c r="D48" s="15" t="s">
        <v>40</v>
      </c>
      <c r="E48" s="16">
        <v>52237</v>
      </c>
      <c r="F48" s="16">
        <v>99318208.099999994</v>
      </c>
      <c r="G48" s="17">
        <f t="shared" si="0"/>
        <v>7.7734639309394553E-3</v>
      </c>
      <c r="H48" s="19"/>
    </row>
    <row r="49" spans="1:8" outlineLevel="1" x14ac:dyDescent="0.25">
      <c r="A49" s="13"/>
      <c r="B49" s="14" t="s">
        <v>126</v>
      </c>
      <c r="C49" s="15" t="s">
        <v>127</v>
      </c>
      <c r="D49" s="15" t="s">
        <v>40</v>
      </c>
      <c r="E49" s="16">
        <v>337110</v>
      </c>
      <c r="F49" s="16">
        <v>332424171</v>
      </c>
      <c r="G49" s="17">
        <f t="shared" si="0"/>
        <v>2.6018263443085114E-2</v>
      </c>
      <c r="H49" s="19"/>
    </row>
    <row r="50" spans="1:8" outlineLevel="1" x14ac:dyDescent="0.25">
      <c r="A50" s="13"/>
      <c r="B50" s="14" t="s">
        <v>128</v>
      </c>
      <c r="C50" s="15" t="s">
        <v>129</v>
      </c>
      <c r="D50" s="15" t="s">
        <v>130</v>
      </c>
      <c r="E50" s="16">
        <v>28170</v>
      </c>
      <c r="F50" s="16">
        <v>65162844</v>
      </c>
      <c r="G50" s="17">
        <f t="shared" si="0"/>
        <v>5.1001828079843756E-3</v>
      </c>
      <c r="H50" s="19"/>
    </row>
    <row r="51" spans="1:8" outlineLevel="1" x14ac:dyDescent="0.25">
      <c r="A51" s="13"/>
      <c r="B51" s="14" t="s">
        <v>131</v>
      </c>
      <c r="C51" s="15" t="s">
        <v>132</v>
      </c>
      <c r="D51" s="15" t="s">
        <v>133</v>
      </c>
      <c r="E51" s="16">
        <v>203500</v>
      </c>
      <c r="F51" s="16">
        <v>74175750</v>
      </c>
      <c r="G51" s="17">
        <f t="shared" si="0"/>
        <v>5.805607332291191E-3</v>
      </c>
      <c r="H51" s="19"/>
    </row>
    <row r="52" spans="1:8" outlineLevel="1" x14ac:dyDescent="0.25">
      <c r="A52" s="13"/>
      <c r="B52" s="14" t="s">
        <v>134</v>
      </c>
      <c r="C52" s="15" t="s">
        <v>135</v>
      </c>
      <c r="D52" s="15" t="s">
        <v>136</v>
      </c>
      <c r="E52" s="16">
        <v>945000</v>
      </c>
      <c r="F52" s="16">
        <v>196645050</v>
      </c>
      <c r="G52" s="17">
        <f t="shared" si="0"/>
        <v>1.5391067082419361E-2</v>
      </c>
      <c r="H52" s="19"/>
    </row>
    <row r="53" spans="1:8" outlineLevel="1" x14ac:dyDescent="0.25">
      <c r="A53" s="13"/>
      <c r="B53" s="14" t="s">
        <v>137</v>
      </c>
      <c r="C53" s="15" t="s">
        <v>138</v>
      </c>
      <c r="D53" s="15" t="s">
        <v>139</v>
      </c>
      <c r="E53" s="16">
        <v>607200</v>
      </c>
      <c r="F53" s="16">
        <v>177697080</v>
      </c>
      <c r="G53" s="17">
        <f t="shared" si="0"/>
        <v>1.3908042326160967E-2</v>
      </c>
      <c r="H53" s="19"/>
    </row>
    <row r="54" spans="1:8" outlineLevel="1" x14ac:dyDescent="0.25">
      <c r="A54" s="13"/>
      <c r="B54" s="14" t="s">
        <v>140</v>
      </c>
      <c r="C54" s="15" t="s">
        <v>141</v>
      </c>
      <c r="D54" s="15" t="s">
        <v>142</v>
      </c>
      <c r="E54" s="16">
        <v>74500</v>
      </c>
      <c r="F54" s="16">
        <v>55506225</v>
      </c>
      <c r="G54" s="17">
        <f t="shared" si="0"/>
        <v>4.3443759833612008E-3</v>
      </c>
      <c r="H54" s="19"/>
    </row>
    <row r="55" spans="1:8" outlineLevel="1" x14ac:dyDescent="0.25">
      <c r="A55" s="13"/>
      <c r="B55" s="14" t="s">
        <v>143</v>
      </c>
      <c r="C55" s="15" t="s">
        <v>144</v>
      </c>
      <c r="D55" s="15" t="s">
        <v>145</v>
      </c>
      <c r="E55" s="16">
        <v>40815</v>
      </c>
      <c r="F55" s="16">
        <v>142454553.75</v>
      </c>
      <c r="G55" s="17">
        <f t="shared" si="0"/>
        <v>1.1149670906856615E-2</v>
      </c>
      <c r="H55" s="19"/>
    </row>
    <row r="56" spans="1:8" outlineLevel="1" x14ac:dyDescent="0.25">
      <c r="A56" s="13"/>
      <c r="B56" s="14" t="s">
        <v>146</v>
      </c>
      <c r="C56" s="15" t="s">
        <v>147</v>
      </c>
      <c r="D56" s="15" t="s">
        <v>37</v>
      </c>
      <c r="E56" s="16">
        <v>32720</v>
      </c>
      <c r="F56" s="16">
        <v>258000472</v>
      </c>
      <c r="G56" s="17">
        <f t="shared" si="0"/>
        <v>2.0193249572505678E-2</v>
      </c>
      <c r="H56" s="19"/>
    </row>
    <row r="57" spans="1:8" outlineLevel="1" x14ac:dyDescent="0.25">
      <c r="A57" s="13"/>
      <c r="B57" s="14" t="s">
        <v>148</v>
      </c>
      <c r="C57" s="15" t="s">
        <v>149</v>
      </c>
      <c r="D57" s="15" t="s">
        <v>53</v>
      </c>
      <c r="E57" s="16">
        <v>42131</v>
      </c>
      <c r="F57" s="16">
        <v>87651438.950000003</v>
      </c>
      <c r="G57" s="17">
        <f t="shared" si="0"/>
        <v>6.860326139661462E-3</v>
      </c>
      <c r="H57" s="19"/>
    </row>
    <row r="58" spans="1:8" outlineLevel="1" x14ac:dyDescent="0.25">
      <c r="A58" s="13"/>
      <c r="B58" s="14" t="s">
        <v>150</v>
      </c>
      <c r="C58" s="15" t="s">
        <v>151</v>
      </c>
      <c r="D58" s="15" t="s">
        <v>152</v>
      </c>
      <c r="E58" s="16">
        <v>2342</v>
      </c>
      <c r="F58" s="16">
        <v>61297868.600000001</v>
      </c>
      <c r="G58" s="17">
        <f t="shared" si="0"/>
        <v>4.7976778852654939E-3</v>
      </c>
      <c r="H58" s="19"/>
    </row>
    <row r="59" spans="1:8" outlineLevel="1" x14ac:dyDescent="0.25">
      <c r="A59" s="13"/>
      <c r="B59" s="14" t="s">
        <v>153</v>
      </c>
      <c r="C59" s="15" t="s">
        <v>154</v>
      </c>
      <c r="D59" s="15" t="s">
        <v>37</v>
      </c>
      <c r="E59" s="16">
        <v>725000</v>
      </c>
      <c r="F59" s="16">
        <v>84397250</v>
      </c>
      <c r="G59" s="17">
        <f t="shared" si="0"/>
        <v>6.6056264132848368E-3</v>
      </c>
      <c r="H59" s="19"/>
    </row>
    <row r="60" spans="1:8" outlineLevel="1" x14ac:dyDescent="0.25">
      <c r="A60" s="13"/>
      <c r="B60" s="14" t="s">
        <v>155</v>
      </c>
      <c r="C60" s="15" t="s">
        <v>156</v>
      </c>
      <c r="D60" s="15" t="s">
        <v>95</v>
      </c>
      <c r="E60" s="16">
        <v>62322</v>
      </c>
      <c r="F60" s="16">
        <v>10155369.9</v>
      </c>
      <c r="G60" s="17">
        <f t="shared" si="0"/>
        <v>7.9484319273575611E-4</v>
      </c>
      <c r="H60" s="19"/>
    </row>
    <row r="61" spans="1:8" outlineLevel="1" x14ac:dyDescent="0.25">
      <c r="A61" s="13"/>
      <c r="B61" s="14" t="s">
        <v>157</v>
      </c>
      <c r="C61" s="15" t="s">
        <v>158</v>
      </c>
      <c r="D61" s="15" t="s">
        <v>16</v>
      </c>
      <c r="E61" s="16">
        <v>206482</v>
      </c>
      <c r="F61" s="16">
        <v>335801676.60000002</v>
      </c>
      <c r="G61" s="17">
        <f t="shared" si="0"/>
        <v>2.628261494982707E-2</v>
      </c>
      <c r="H61" s="19"/>
    </row>
    <row r="62" spans="1:8" outlineLevel="1" x14ac:dyDescent="0.25">
      <c r="A62" s="13"/>
      <c r="B62" s="14" t="s">
        <v>159</v>
      </c>
      <c r="C62" s="15" t="s">
        <v>160</v>
      </c>
      <c r="D62" s="15" t="s">
        <v>161</v>
      </c>
      <c r="E62" s="16">
        <v>23000</v>
      </c>
      <c r="F62" s="16">
        <v>156641500</v>
      </c>
      <c r="G62" s="17">
        <f t="shared" si="0"/>
        <v>1.2260058589782923E-2</v>
      </c>
      <c r="H62" s="19"/>
    </row>
    <row r="63" spans="1:8" outlineLevel="1" x14ac:dyDescent="0.25">
      <c r="A63" s="13"/>
      <c r="B63" s="14" t="s">
        <v>162</v>
      </c>
      <c r="C63" s="15" t="s">
        <v>163</v>
      </c>
      <c r="D63" s="15" t="s">
        <v>164</v>
      </c>
      <c r="E63" s="16">
        <v>53865</v>
      </c>
      <c r="F63" s="16">
        <v>65933453.25</v>
      </c>
      <c r="G63" s="17">
        <f t="shared" si="0"/>
        <v>5.1604970577510635E-3</v>
      </c>
      <c r="H63" s="19"/>
    </row>
    <row r="64" spans="1:8" outlineLevel="1" x14ac:dyDescent="0.25">
      <c r="A64" s="13"/>
      <c r="B64" s="14" t="s">
        <v>165</v>
      </c>
      <c r="C64" s="15" t="s">
        <v>166</v>
      </c>
      <c r="D64" s="15" t="s">
        <v>167</v>
      </c>
      <c r="E64" s="16">
        <v>102125</v>
      </c>
      <c r="F64" s="16">
        <v>419978850</v>
      </c>
      <c r="G64" s="17">
        <f t="shared" si="0"/>
        <v>3.2871016349241125E-2</v>
      </c>
      <c r="H64" s="19"/>
    </row>
    <row r="65" spans="1:8" outlineLevel="1" x14ac:dyDescent="0.25">
      <c r="A65" s="13"/>
      <c r="B65" s="14" t="s">
        <v>168</v>
      </c>
      <c r="C65" s="15" t="s">
        <v>169</v>
      </c>
      <c r="D65" s="15" t="s">
        <v>40</v>
      </c>
      <c r="E65" s="16">
        <v>1067500</v>
      </c>
      <c r="F65" s="16">
        <v>99565725</v>
      </c>
      <c r="G65" s="17">
        <f t="shared" si="0"/>
        <v>7.7928366495099589E-3</v>
      </c>
      <c r="H65" s="19"/>
    </row>
    <row r="66" spans="1:8" outlineLevel="1" x14ac:dyDescent="0.25">
      <c r="A66" s="13"/>
      <c r="B66" s="14" t="s">
        <v>170</v>
      </c>
      <c r="C66" s="15" t="s">
        <v>171</v>
      </c>
      <c r="D66" s="15" t="s">
        <v>172</v>
      </c>
      <c r="E66" s="16">
        <v>19550</v>
      </c>
      <c r="F66" s="16">
        <v>224579647.5</v>
      </c>
      <c r="G66" s="17">
        <f t="shared" si="0"/>
        <v>1.7577459590356295E-2</v>
      </c>
      <c r="H66" s="19"/>
    </row>
    <row r="67" spans="1:8" outlineLevel="1" x14ac:dyDescent="0.25">
      <c r="A67" s="13"/>
      <c r="B67" s="14" t="s">
        <v>173</v>
      </c>
      <c r="C67" s="15" t="s">
        <v>174</v>
      </c>
      <c r="D67" s="15" t="s">
        <v>60</v>
      </c>
      <c r="E67" s="16">
        <v>19850</v>
      </c>
      <c r="F67" s="16">
        <v>48789315</v>
      </c>
      <c r="G67" s="17">
        <f t="shared" si="0"/>
        <v>3.8186550847340889E-3</v>
      </c>
      <c r="H67" s="19"/>
    </row>
    <row r="68" spans="1:8" outlineLevel="1" x14ac:dyDescent="0.25">
      <c r="A68" s="13"/>
      <c r="B68" s="14" t="s">
        <v>175</v>
      </c>
      <c r="C68" s="15" t="s">
        <v>176</v>
      </c>
      <c r="D68" s="15" t="s">
        <v>177</v>
      </c>
      <c r="E68" s="16">
        <v>19503</v>
      </c>
      <c r="F68" s="16">
        <v>66813377.399999999</v>
      </c>
      <c r="G68" s="17">
        <f t="shared" si="0"/>
        <v>5.2293671951895134E-3</v>
      </c>
      <c r="H68" s="19"/>
    </row>
    <row r="69" spans="1:8" outlineLevel="1" x14ac:dyDescent="0.25">
      <c r="A69" s="13"/>
      <c r="B69" s="14" t="s">
        <v>178</v>
      </c>
      <c r="C69" s="15" t="s">
        <v>179</v>
      </c>
      <c r="D69" s="15" t="s">
        <v>180</v>
      </c>
      <c r="E69" s="16">
        <v>171500</v>
      </c>
      <c r="F69" s="16">
        <v>67896850</v>
      </c>
      <c r="G69" s="17">
        <f t="shared" si="0"/>
        <v>5.3141687168579378E-3</v>
      </c>
      <c r="H69" s="19"/>
    </row>
    <row r="70" spans="1:8" outlineLevel="1" x14ac:dyDescent="0.25">
      <c r="A70" s="13"/>
      <c r="B70" s="14" t="s">
        <v>181</v>
      </c>
      <c r="C70" s="15" t="s">
        <v>182</v>
      </c>
      <c r="D70" s="15" t="s">
        <v>40</v>
      </c>
      <c r="E70" s="16">
        <v>134500</v>
      </c>
      <c r="F70" s="16">
        <v>74748375</v>
      </c>
      <c r="G70" s="17">
        <f t="shared" si="0"/>
        <v>5.8504256981136227E-3</v>
      </c>
      <c r="H70" s="19"/>
    </row>
    <row r="71" spans="1:8" outlineLevel="1" x14ac:dyDescent="0.25">
      <c r="A71" s="13"/>
      <c r="B71" s="14" t="s">
        <v>183</v>
      </c>
      <c r="C71" s="15" t="s">
        <v>184</v>
      </c>
      <c r="D71" s="15" t="s">
        <v>185</v>
      </c>
      <c r="E71" s="16">
        <v>21011</v>
      </c>
      <c r="F71" s="16">
        <v>258659067.15000001</v>
      </c>
      <c r="G71" s="17">
        <f t="shared" ref="G71:G90" si="1">+F71/$F$105</f>
        <v>2.0244796672896997E-2</v>
      </c>
      <c r="H71" s="19"/>
    </row>
    <row r="72" spans="1:8" x14ac:dyDescent="0.25">
      <c r="A72" s="13"/>
      <c r="B72" s="14" t="s">
        <v>186</v>
      </c>
      <c r="C72" s="15" t="s">
        <v>187</v>
      </c>
      <c r="D72" s="15" t="s">
        <v>188</v>
      </c>
      <c r="E72" s="16">
        <v>10000</v>
      </c>
      <c r="F72" s="16">
        <v>34837500</v>
      </c>
      <c r="G72" s="17">
        <f t="shared" si="1"/>
        <v>2.7266707170294116E-3</v>
      </c>
      <c r="H72" s="19"/>
    </row>
    <row r="73" spans="1:8" x14ac:dyDescent="0.25">
      <c r="A73" s="13"/>
      <c r="B73" s="14" t="s">
        <v>189</v>
      </c>
      <c r="C73" s="15" t="s">
        <v>190</v>
      </c>
      <c r="D73" s="15" t="s">
        <v>191</v>
      </c>
      <c r="E73" s="16">
        <v>2000</v>
      </c>
      <c r="F73" s="16">
        <v>5619700</v>
      </c>
      <c r="G73" s="17">
        <f t="shared" si="1"/>
        <v>4.3984417448123957E-4</v>
      </c>
      <c r="H73" s="19"/>
    </row>
    <row r="74" spans="1:8" x14ac:dyDescent="0.25">
      <c r="A74" s="13"/>
      <c r="B74" s="14" t="s">
        <v>192</v>
      </c>
      <c r="C74" s="15" t="s">
        <v>193</v>
      </c>
      <c r="D74" s="15" t="s">
        <v>194</v>
      </c>
      <c r="E74" s="16">
        <v>9850</v>
      </c>
      <c r="F74" s="16">
        <v>76078445</v>
      </c>
      <c r="G74" s="17">
        <f t="shared" si="1"/>
        <v>5.9545279706819561E-3</v>
      </c>
      <c r="H74" s="19"/>
    </row>
    <row r="75" spans="1:8" x14ac:dyDescent="0.25">
      <c r="A75" s="13"/>
      <c r="B75" s="14" t="s">
        <v>195</v>
      </c>
      <c r="C75" s="15" t="s">
        <v>196</v>
      </c>
      <c r="D75" s="15" t="s">
        <v>167</v>
      </c>
      <c r="E75" s="16">
        <v>26400</v>
      </c>
      <c r="F75" s="16">
        <v>44205480</v>
      </c>
      <c r="G75" s="17">
        <f t="shared" si="1"/>
        <v>3.459886267620504E-3</v>
      </c>
      <c r="H75" s="19"/>
    </row>
    <row r="76" spans="1:8" x14ac:dyDescent="0.25">
      <c r="A76" s="13"/>
      <c r="B76" s="14" t="s">
        <v>197</v>
      </c>
      <c r="C76" s="15" t="s">
        <v>198</v>
      </c>
      <c r="D76" s="15" t="s">
        <v>53</v>
      </c>
      <c r="E76" s="16">
        <v>8750</v>
      </c>
      <c r="F76" s="16">
        <v>28604625</v>
      </c>
      <c r="G76" s="17">
        <f t="shared" si="1"/>
        <v>2.2388343985391438E-3</v>
      </c>
      <c r="H76" s="19"/>
    </row>
    <row r="77" spans="1:8" x14ac:dyDescent="0.25">
      <c r="A77" s="13"/>
      <c r="B77" s="14" t="s">
        <v>199</v>
      </c>
      <c r="C77" s="15" t="s">
        <v>200</v>
      </c>
      <c r="D77" s="15" t="s">
        <v>37</v>
      </c>
      <c r="E77" s="16">
        <v>382000</v>
      </c>
      <c r="F77" s="16">
        <v>207712500</v>
      </c>
      <c r="G77" s="17">
        <f t="shared" si="1"/>
        <v>1.6257297203041882E-2</v>
      </c>
      <c r="H77" s="19"/>
    </row>
    <row r="78" spans="1:8" x14ac:dyDescent="0.25">
      <c r="B78" s="14" t="s">
        <v>201</v>
      </c>
      <c r="C78" s="15" t="s">
        <v>202</v>
      </c>
      <c r="D78" s="15" t="s">
        <v>133</v>
      </c>
      <c r="E78" s="16">
        <v>639550</v>
      </c>
      <c r="F78" s="16">
        <v>207214200</v>
      </c>
      <c r="G78" s="17">
        <f t="shared" si="1"/>
        <v>1.6218296126090444E-2</v>
      </c>
      <c r="H78" s="19"/>
    </row>
    <row r="79" spans="1:8" x14ac:dyDescent="0.25">
      <c r="B79" s="14" t="s">
        <v>203</v>
      </c>
      <c r="C79" s="15" t="s">
        <v>204</v>
      </c>
      <c r="D79" s="15" t="s">
        <v>205</v>
      </c>
      <c r="E79" s="16">
        <v>299260</v>
      </c>
      <c r="F79" s="16">
        <v>90271779</v>
      </c>
      <c r="G79" s="17">
        <f t="shared" si="1"/>
        <v>7.0654156117244508E-3</v>
      </c>
      <c r="H79" s="19"/>
    </row>
    <row r="80" spans="1:8" x14ac:dyDescent="0.25">
      <c r="B80" s="14" t="s">
        <v>206</v>
      </c>
      <c r="C80" s="15" t="s">
        <v>207</v>
      </c>
      <c r="D80" s="15" t="s">
        <v>208</v>
      </c>
      <c r="E80" s="16">
        <v>385500</v>
      </c>
      <c r="F80" s="16">
        <v>84944925</v>
      </c>
      <c r="G80" s="17">
        <f t="shared" si="1"/>
        <v>6.6484919858703865E-3</v>
      </c>
      <c r="H80" s="19"/>
    </row>
    <row r="81" spans="1:8" x14ac:dyDescent="0.25">
      <c r="B81" s="14" t="s">
        <v>209</v>
      </c>
      <c r="C81" s="15" t="s">
        <v>210</v>
      </c>
      <c r="D81" s="15" t="s">
        <v>211</v>
      </c>
      <c r="E81" s="16">
        <v>423171</v>
      </c>
      <c r="F81" s="16">
        <v>59777135.460000001</v>
      </c>
      <c r="G81" s="17">
        <f t="shared" si="1"/>
        <v>4.6786527393378533E-3</v>
      </c>
      <c r="H81" s="19"/>
    </row>
    <row r="82" spans="1:8" x14ac:dyDescent="0.25">
      <c r="A82" s="20" t="s">
        <v>212</v>
      </c>
      <c r="B82" s="14" t="s">
        <v>213</v>
      </c>
      <c r="C82" s="15" t="s">
        <v>214</v>
      </c>
      <c r="D82" s="15" t="s">
        <v>215</v>
      </c>
      <c r="E82" s="16">
        <v>3700</v>
      </c>
      <c r="F82" s="16">
        <v>10253625</v>
      </c>
      <c r="G82" s="17">
        <f t="shared" si="1"/>
        <v>8.0253344903913023E-4</v>
      </c>
      <c r="H82" s="19"/>
    </row>
    <row r="83" spans="1:8" x14ac:dyDescent="0.25">
      <c r="B83" s="14" t="s">
        <v>216</v>
      </c>
      <c r="C83" s="15" t="s">
        <v>217</v>
      </c>
      <c r="D83" s="15" t="s">
        <v>87</v>
      </c>
      <c r="E83" s="16">
        <v>189175</v>
      </c>
      <c r="F83" s="16">
        <v>120703108.75</v>
      </c>
      <c r="G83" s="17">
        <f t="shared" si="1"/>
        <v>9.4472230235533982E-3</v>
      </c>
      <c r="H83" s="19"/>
    </row>
    <row r="84" spans="1:8" x14ac:dyDescent="0.25">
      <c r="B84" s="14" t="s">
        <v>218</v>
      </c>
      <c r="C84" s="15" t="s">
        <v>219</v>
      </c>
      <c r="D84" s="15" t="s">
        <v>220</v>
      </c>
      <c r="E84" s="16">
        <v>670000</v>
      </c>
      <c r="F84" s="16">
        <v>53968500</v>
      </c>
      <c r="G84" s="17">
        <f t="shared" si="1"/>
        <v>4.2240209140151216E-3</v>
      </c>
      <c r="H84" s="19"/>
    </row>
    <row r="85" spans="1:8" x14ac:dyDescent="0.25">
      <c r="B85" s="14" t="s">
        <v>221</v>
      </c>
      <c r="C85" s="15" t="s">
        <v>222</v>
      </c>
      <c r="D85" s="15" t="s">
        <v>223</v>
      </c>
      <c r="E85" s="16">
        <v>17264</v>
      </c>
      <c r="F85" s="16">
        <v>99323244.799999997</v>
      </c>
      <c r="G85" s="17">
        <f t="shared" si="1"/>
        <v>7.7738581447148545E-3</v>
      </c>
      <c r="H85" s="19"/>
    </row>
    <row r="86" spans="1:8" x14ac:dyDescent="0.25">
      <c r="A86" s="21" t="s">
        <v>224</v>
      </c>
      <c r="B86" s="14" t="s">
        <v>225</v>
      </c>
      <c r="C86" s="15" t="s">
        <v>226</v>
      </c>
      <c r="D86" s="15" t="s">
        <v>227</v>
      </c>
      <c r="E86" s="16">
        <v>92850</v>
      </c>
      <c r="F86" s="16">
        <v>132218400</v>
      </c>
      <c r="G86" s="17">
        <f t="shared" si="1"/>
        <v>1.0348504902259964E-2</v>
      </c>
      <c r="H86" s="19"/>
    </row>
    <row r="87" spans="1:8" x14ac:dyDescent="0.25">
      <c r="B87" s="14" t="s">
        <v>228</v>
      </c>
      <c r="C87" s="15" t="s">
        <v>229</v>
      </c>
      <c r="D87" s="15" t="s">
        <v>25</v>
      </c>
      <c r="E87" s="16">
        <v>72680</v>
      </c>
      <c r="F87" s="16">
        <v>125405706</v>
      </c>
      <c r="G87" s="17">
        <f t="shared" si="1"/>
        <v>9.8152871560416091E-3</v>
      </c>
      <c r="H87" s="19"/>
    </row>
    <row r="88" spans="1:8" x14ac:dyDescent="0.25">
      <c r="B88" s="14" t="s">
        <v>230</v>
      </c>
      <c r="C88" s="15" t="s">
        <v>231</v>
      </c>
      <c r="D88" s="15" t="s">
        <v>232</v>
      </c>
      <c r="E88" s="16">
        <v>212500</v>
      </c>
      <c r="F88" s="16">
        <v>58437500</v>
      </c>
      <c r="G88" s="17">
        <f t="shared" si="1"/>
        <v>4.573801794801758E-3</v>
      </c>
      <c r="H88" s="19"/>
    </row>
    <row r="89" spans="1:8" x14ac:dyDescent="0.25">
      <c r="B89" s="14" t="s">
        <v>233</v>
      </c>
      <c r="C89" s="15" t="s">
        <v>234</v>
      </c>
      <c r="D89" s="15" t="s">
        <v>60</v>
      </c>
      <c r="E89" s="16">
        <v>694</v>
      </c>
      <c r="F89" s="16">
        <v>6140373.2000000002</v>
      </c>
      <c r="G89" s="17">
        <f t="shared" si="1"/>
        <v>4.8059636300171318E-4</v>
      </c>
      <c r="H89" s="19"/>
    </row>
    <row r="90" spans="1:8" x14ac:dyDescent="0.25">
      <c r="B90" s="14" t="s">
        <v>235</v>
      </c>
      <c r="C90" s="15" t="s">
        <v>236</v>
      </c>
      <c r="D90" s="15" t="s">
        <v>237</v>
      </c>
      <c r="E90" s="16">
        <v>17290</v>
      </c>
      <c r="F90" s="16">
        <v>30017169</v>
      </c>
      <c r="G90" s="17">
        <f t="shared" si="1"/>
        <v>2.3493917680781637E-3</v>
      </c>
      <c r="H90" s="19"/>
    </row>
    <row r="91" spans="1:8" x14ac:dyDescent="0.25">
      <c r="B91" s="14"/>
      <c r="C91" s="15"/>
      <c r="D91" s="15"/>
      <c r="E91" s="16"/>
      <c r="F91" s="16"/>
      <c r="G91" s="22"/>
      <c r="H91" s="19"/>
    </row>
    <row r="92" spans="1:8" x14ac:dyDescent="0.25">
      <c r="A92" s="23" t="s">
        <v>238</v>
      </c>
      <c r="B92" s="14"/>
      <c r="C92" s="15"/>
      <c r="D92" s="15"/>
      <c r="E92" s="16"/>
      <c r="F92" s="16"/>
      <c r="G92" s="22"/>
      <c r="H92" s="19"/>
    </row>
    <row r="93" spans="1:8" x14ac:dyDescent="0.25">
      <c r="B93" s="24"/>
      <c r="C93" s="24" t="s">
        <v>239</v>
      </c>
      <c r="D93" s="24"/>
      <c r="E93" s="25"/>
      <c r="F93" s="26">
        <f>SUBTOTAL(109,Table134567685[Market Value])</f>
        <v>12526941584.960001</v>
      </c>
      <c r="G93" s="27">
        <f>+F93/$F$105</f>
        <v>0.98046199622959274</v>
      </c>
      <c r="H93" s="28"/>
    </row>
    <row r="95" spans="1:8" x14ac:dyDescent="0.25">
      <c r="B95" s="29"/>
      <c r="C95" s="29" t="s">
        <v>240</v>
      </c>
      <c r="D95" s="29"/>
      <c r="E95" s="29"/>
      <c r="F95" s="29" t="s">
        <v>11</v>
      </c>
      <c r="G95" s="30" t="s">
        <v>12</v>
      </c>
      <c r="H95" s="29" t="s">
        <v>13</v>
      </c>
    </row>
    <row r="96" spans="1:8" x14ac:dyDescent="0.25">
      <c r="B96" s="31"/>
      <c r="C96" s="24" t="s">
        <v>241</v>
      </c>
      <c r="D96" s="15"/>
      <c r="E96" s="32"/>
      <c r="F96" s="33" t="s">
        <v>242</v>
      </c>
      <c r="G96" s="34">
        <v>0</v>
      </c>
      <c r="H96" s="15"/>
    </row>
    <row r="97" spans="1:8" x14ac:dyDescent="0.25">
      <c r="B97" s="31" t="s">
        <v>243</v>
      </c>
      <c r="C97" s="24" t="s">
        <v>244</v>
      </c>
      <c r="D97" s="24"/>
      <c r="E97" s="25"/>
      <c r="F97" s="16">
        <v>0</v>
      </c>
      <c r="G97" s="34">
        <f>+F97/$F$105</f>
        <v>0</v>
      </c>
      <c r="H97" s="15"/>
    </row>
    <row r="98" spans="1:8" x14ac:dyDescent="0.25">
      <c r="B98" s="31"/>
      <c r="C98" s="24" t="s">
        <v>245</v>
      </c>
      <c r="D98" s="15"/>
      <c r="E98" s="32"/>
      <c r="F98" s="25" t="s">
        <v>242</v>
      </c>
      <c r="G98" s="34">
        <v>0</v>
      </c>
      <c r="H98" s="15"/>
    </row>
    <row r="99" spans="1:8" x14ac:dyDescent="0.25">
      <c r="A99" s="1" t="s">
        <v>246</v>
      </c>
      <c r="B99" s="31"/>
      <c r="C99" s="24" t="s">
        <v>247</v>
      </c>
      <c r="D99" s="15"/>
      <c r="E99" s="32"/>
      <c r="F99" s="25" t="s">
        <v>242</v>
      </c>
      <c r="G99" s="34">
        <v>0</v>
      </c>
      <c r="H99" s="15"/>
    </row>
    <row r="100" spans="1:8" x14ac:dyDescent="0.25">
      <c r="A100" s="15" t="s">
        <v>248</v>
      </c>
      <c r="B100" s="31"/>
      <c r="C100" s="24" t="s">
        <v>249</v>
      </c>
      <c r="D100" s="15"/>
      <c r="E100" s="32"/>
      <c r="F100" s="25" t="s">
        <v>242</v>
      </c>
      <c r="G100" s="34">
        <v>0</v>
      </c>
      <c r="H100" s="15"/>
    </row>
    <row r="101" spans="1:8" x14ac:dyDescent="0.25">
      <c r="B101" s="15" t="s">
        <v>224</v>
      </c>
      <c r="C101" s="15" t="s">
        <v>250</v>
      </c>
      <c r="D101" s="15"/>
      <c r="E101" s="32"/>
      <c r="F101" s="16">
        <v>249628677.97</v>
      </c>
      <c r="G101" s="34">
        <f>+F101/$F$105</f>
        <v>1.9538003770407288E-2</v>
      </c>
      <c r="H101" s="15"/>
    </row>
    <row r="102" spans="1:8" x14ac:dyDescent="0.25">
      <c r="B102" s="31"/>
      <c r="C102" s="15"/>
      <c r="D102" s="15"/>
      <c r="E102" s="32"/>
      <c r="F102" s="33"/>
      <c r="G102" s="34"/>
      <c r="H102" s="15"/>
    </row>
    <row r="103" spans="1:8" x14ac:dyDescent="0.25">
      <c r="B103" s="31"/>
      <c r="C103" s="15" t="s">
        <v>251</v>
      </c>
      <c r="D103" s="15"/>
      <c r="E103" s="32"/>
      <c r="F103" s="35">
        <f>SUM(F96:F102)</f>
        <v>249628677.97</v>
      </c>
      <c r="G103" s="34">
        <f>+F103/$F$105</f>
        <v>1.9538003770407288E-2</v>
      </c>
      <c r="H103" s="15"/>
    </row>
    <row r="104" spans="1:8" x14ac:dyDescent="0.25">
      <c r="B104" s="31"/>
      <c r="C104" s="15"/>
      <c r="D104" s="15"/>
      <c r="E104" s="32"/>
      <c r="F104" s="35"/>
      <c r="G104" s="34"/>
      <c r="H104" s="15"/>
    </row>
    <row r="105" spans="1:8" x14ac:dyDescent="0.25">
      <c r="B105" s="36"/>
      <c r="C105" s="37" t="s">
        <v>252</v>
      </c>
      <c r="D105" s="38"/>
      <c r="E105" s="39"/>
      <c r="F105" s="39">
        <f>+F103+F93</f>
        <v>12776570262.93</v>
      </c>
      <c r="G105" s="40">
        <v>1</v>
      </c>
      <c r="H105" s="15"/>
    </row>
    <row r="106" spans="1:8" x14ac:dyDescent="0.25">
      <c r="F106" s="41"/>
    </row>
    <row r="107" spans="1:8" x14ac:dyDescent="0.25">
      <c r="C107" s="24" t="s">
        <v>253</v>
      </c>
      <c r="D107" s="42"/>
      <c r="F107" s="4">
        <v>0</v>
      </c>
    </row>
    <row r="108" spans="1:8" x14ac:dyDescent="0.25">
      <c r="C108" s="24" t="s">
        <v>254</v>
      </c>
      <c r="D108" s="43"/>
    </row>
    <row r="109" spans="1:8" x14ac:dyDescent="0.25">
      <c r="C109" s="24" t="s">
        <v>255</v>
      </c>
      <c r="D109" s="43"/>
    </row>
    <row r="110" spans="1:8" x14ac:dyDescent="0.25">
      <c r="C110" s="24" t="s">
        <v>256</v>
      </c>
      <c r="D110" s="44">
        <v>26.755199999999999</v>
      </c>
    </row>
    <row r="111" spans="1:8" x14ac:dyDescent="0.25">
      <c r="C111" s="24" t="s">
        <v>257</v>
      </c>
      <c r="D111" s="44">
        <v>27.279599999999999</v>
      </c>
    </row>
    <row r="112" spans="1:8" x14ac:dyDescent="0.25">
      <c r="C112" s="24" t="s">
        <v>258</v>
      </c>
      <c r="D112" s="45"/>
    </row>
    <row r="113" spans="2:8" x14ac:dyDescent="0.25">
      <c r="C113" s="24" t="s">
        <v>259</v>
      </c>
      <c r="D113" s="43">
        <v>0</v>
      </c>
    </row>
    <row r="114" spans="2:8" x14ac:dyDescent="0.25">
      <c r="C114" s="24" t="s">
        <v>260</v>
      </c>
      <c r="D114" s="43">
        <v>0</v>
      </c>
      <c r="F114" s="41"/>
      <c r="G114" s="46"/>
    </row>
    <row r="115" spans="2:8" x14ac:dyDescent="0.25">
      <c r="B115" s="47"/>
      <c r="C115" s="13"/>
    </row>
    <row r="116" spans="2:8" x14ac:dyDescent="0.25">
      <c r="F116" s="4"/>
    </row>
    <row r="117" spans="2:8" x14ac:dyDescent="0.25">
      <c r="C117" s="29" t="s">
        <v>261</v>
      </c>
      <c r="D117" s="29"/>
      <c r="E117" s="29"/>
      <c r="F117" s="29"/>
      <c r="G117" s="30"/>
      <c r="H117" s="29"/>
    </row>
    <row r="118" spans="2:8" x14ac:dyDescent="0.25">
      <c r="C118" s="29" t="s">
        <v>262</v>
      </c>
      <c r="D118" s="29"/>
      <c r="E118" s="29"/>
      <c r="F118" s="29" t="s">
        <v>11</v>
      </c>
      <c r="G118" s="30" t="s">
        <v>12</v>
      </c>
      <c r="H118" s="29" t="s">
        <v>13</v>
      </c>
    </row>
    <row r="119" spans="2:8" x14ac:dyDescent="0.25">
      <c r="C119" s="24" t="s">
        <v>263</v>
      </c>
      <c r="D119" s="15"/>
      <c r="E119" s="32"/>
      <c r="F119" s="48">
        <f>SUMIF(Table134567685[[Industry ]],A99,Table134567685[Market Value])</f>
        <v>0</v>
      </c>
      <c r="G119" s="49">
        <f>+F119/$F$105</f>
        <v>0</v>
      </c>
      <c r="H119" s="15"/>
    </row>
    <row r="120" spans="2:8" x14ac:dyDescent="0.25">
      <c r="C120" s="15" t="s">
        <v>264</v>
      </c>
      <c r="D120" s="15"/>
      <c r="E120" s="32"/>
      <c r="F120" s="48">
        <f>SUMIF(Table134567685[[Industry ]],A100,Table134567685[Market Value])</f>
        <v>0</v>
      </c>
      <c r="G120" s="49">
        <f>+F120/$F$105</f>
        <v>0</v>
      </c>
      <c r="H120" s="15"/>
    </row>
    <row r="121" spans="2:8" x14ac:dyDescent="0.25">
      <c r="C121" s="15" t="s">
        <v>265</v>
      </c>
      <c r="D121" s="15"/>
      <c r="E121" s="32"/>
      <c r="F121" s="48">
        <f>SUMIF($E$133:$E$140,C121,H133:H140)</f>
        <v>0</v>
      </c>
      <c r="G121" s="49">
        <f>+F121/$F$105</f>
        <v>0</v>
      </c>
      <c r="H121" s="15"/>
    </row>
    <row r="122" spans="2:8" x14ac:dyDescent="0.25">
      <c r="C122" s="15" t="s">
        <v>266</v>
      </c>
      <c r="D122" s="15"/>
      <c r="E122" s="32"/>
      <c r="F122" s="48">
        <f t="shared" ref="F122:F130" si="2">SUMIF($E$133:$E$140,C122,H134:H141)</f>
        <v>0</v>
      </c>
      <c r="G122" s="49">
        <f t="shared" ref="G122:G130" si="3">+F122/$F$105</f>
        <v>0</v>
      </c>
      <c r="H122" s="15"/>
    </row>
    <row r="123" spans="2:8" x14ac:dyDescent="0.25">
      <c r="C123" s="15" t="s">
        <v>267</v>
      </c>
      <c r="D123" s="15"/>
      <c r="E123" s="32"/>
      <c r="F123" s="48">
        <f t="shared" si="2"/>
        <v>0</v>
      </c>
      <c r="G123" s="49">
        <f t="shared" si="3"/>
        <v>0</v>
      </c>
      <c r="H123" s="15"/>
    </row>
    <row r="124" spans="2:8" x14ac:dyDescent="0.25">
      <c r="C124" s="15" t="s">
        <v>268</v>
      </c>
      <c r="D124" s="15"/>
      <c r="E124" s="32"/>
      <c r="F124" s="48">
        <f t="shared" si="2"/>
        <v>0</v>
      </c>
      <c r="G124" s="49">
        <f t="shared" si="3"/>
        <v>0</v>
      </c>
      <c r="H124" s="15"/>
    </row>
    <row r="125" spans="2:8" x14ac:dyDescent="0.25">
      <c r="C125" s="15" t="s">
        <v>269</v>
      </c>
      <c r="D125" s="15"/>
      <c r="E125" s="32"/>
      <c r="F125" s="48">
        <f t="shared" si="2"/>
        <v>0</v>
      </c>
      <c r="G125" s="49">
        <f t="shared" si="3"/>
        <v>0</v>
      </c>
      <c r="H125" s="15"/>
    </row>
    <row r="126" spans="2:8" x14ac:dyDescent="0.25">
      <c r="C126" s="15" t="s">
        <v>270</v>
      </c>
      <c r="D126" s="15"/>
      <c r="E126" s="32"/>
      <c r="F126" s="48">
        <f t="shared" si="2"/>
        <v>0</v>
      </c>
      <c r="G126" s="49">
        <f t="shared" si="3"/>
        <v>0</v>
      </c>
      <c r="H126" s="15"/>
    </row>
    <row r="127" spans="2:8" x14ac:dyDescent="0.25">
      <c r="C127" s="15" t="s">
        <v>271</v>
      </c>
      <c r="D127" s="15"/>
      <c r="E127" s="32"/>
      <c r="F127" s="48">
        <f t="shared" si="2"/>
        <v>0</v>
      </c>
      <c r="G127" s="49">
        <f t="shared" si="3"/>
        <v>0</v>
      </c>
      <c r="H127" s="15"/>
    </row>
    <row r="128" spans="2:8" x14ac:dyDescent="0.25">
      <c r="C128" s="15" t="s">
        <v>272</v>
      </c>
      <c r="D128" s="15"/>
      <c r="E128" s="32"/>
      <c r="F128" s="48">
        <f>SUMIF($E$133:$E$140,C128,H140:H147)</f>
        <v>0</v>
      </c>
      <c r="G128" s="49">
        <f t="shared" si="3"/>
        <v>0</v>
      </c>
      <c r="H128" s="15"/>
    </row>
    <row r="129" spans="3:8" x14ac:dyDescent="0.25">
      <c r="C129" s="15" t="s">
        <v>273</v>
      </c>
      <c r="D129" s="15"/>
      <c r="E129" s="32"/>
      <c r="F129" s="48">
        <f t="shared" si="2"/>
        <v>0</v>
      </c>
      <c r="G129" s="49">
        <f t="shared" si="3"/>
        <v>0</v>
      </c>
      <c r="H129" s="15"/>
    </row>
    <row r="130" spans="3:8" x14ac:dyDescent="0.25">
      <c r="C130" s="15" t="s">
        <v>274</v>
      </c>
      <c r="D130" s="15"/>
      <c r="E130" s="32"/>
      <c r="F130" s="48">
        <f t="shared" si="2"/>
        <v>0</v>
      </c>
      <c r="G130" s="49">
        <f t="shared" si="3"/>
        <v>0</v>
      </c>
      <c r="H130" s="15"/>
    </row>
    <row r="133" spans="3:8" s="50" customFormat="1" x14ac:dyDescent="0.25">
      <c r="E133" s="50" t="s">
        <v>265</v>
      </c>
      <c r="F133" s="50" t="s">
        <v>275</v>
      </c>
      <c r="G133" s="51">
        <f t="shared" ref="G133:G140" si="4">SUMIF($H$7:$H$73,F133,$E$7:$E$73)</f>
        <v>0</v>
      </c>
      <c r="H133" s="50">
        <f t="shared" ref="H133:H140" si="5">SUMIF($H$7:$H$73,F133,$F$7:$F$73)</f>
        <v>0</v>
      </c>
    </row>
    <row r="134" spans="3:8" s="50" customFormat="1" x14ac:dyDescent="0.25">
      <c r="E134" s="50" t="s">
        <v>265</v>
      </c>
      <c r="F134" s="50" t="s">
        <v>276</v>
      </c>
      <c r="G134" s="51">
        <f t="shared" si="4"/>
        <v>0</v>
      </c>
      <c r="H134" s="50">
        <f t="shared" si="5"/>
        <v>0</v>
      </c>
    </row>
    <row r="135" spans="3:8" s="50" customFormat="1" x14ac:dyDescent="0.25">
      <c r="E135" s="50" t="s">
        <v>265</v>
      </c>
      <c r="F135" s="50" t="s">
        <v>277</v>
      </c>
      <c r="G135" s="51">
        <f t="shared" si="4"/>
        <v>0</v>
      </c>
      <c r="H135" s="50">
        <f t="shared" si="5"/>
        <v>0</v>
      </c>
    </row>
    <row r="136" spans="3:8" s="50" customFormat="1" x14ac:dyDescent="0.25">
      <c r="E136" s="50" t="s">
        <v>267</v>
      </c>
      <c r="F136" s="50" t="s">
        <v>278</v>
      </c>
      <c r="G136" s="51">
        <f t="shared" si="4"/>
        <v>0</v>
      </c>
      <c r="H136" s="50">
        <f t="shared" si="5"/>
        <v>0</v>
      </c>
    </row>
    <row r="137" spans="3:8" s="50" customFormat="1" x14ac:dyDescent="0.25">
      <c r="E137" s="50" t="s">
        <v>268</v>
      </c>
      <c r="F137" s="50" t="s">
        <v>279</v>
      </c>
      <c r="G137" s="51">
        <f t="shared" si="4"/>
        <v>0</v>
      </c>
      <c r="H137" s="50">
        <f t="shared" si="5"/>
        <v>0</v>
      </c>
    </row>
    <row r="138" spans="3:8" s="50" customFormat="1" x14ac:dyDescent="0.25">
      <c r="E138" s="50" t="s">
        <v>265</v>
      </c>
      <c r="F138" s="50" t="s">
        <v>280</v>
      </c>
      <c r="G138" s="51">
        <f t="shared" si="4"/>
        <v>0</v>
      </c>
      <c r="H138" s="50">
        <f t="shared" si="5"/>
        <v>0</v>
      </c>
    </row>
    <row r="139" spans="3:8" s="50" customFormat="1" x14ac:dyDescent="0.25">
      <c r="E139" s="50" t="s">
        <v>268</v>
      </c>
      <c r="F139" s="50" t="s">
        <v>281</v>
      </c>
      <c r="G139" s="51">
        <f t="shared" si="4"/>
        <v>0</v>
      </c>
      <c r="H139" s="50">
        <f t="shared" si="5"/>
        <v>0</v>
      </c>
    </row>
    <row r="140" spans="3:8" s="50" customFormat="1" x14ac:dyDescent="0.25">
      <c r="E140" s="50" t="s">
        <v>265</v>
      </c>
      <c r="F140" s="50" t="s">
        <v>282</v>
      </c>
      <c r="G140" s="51">
        <f t="shared" si="4"/>
        <v>0</v>
      </c>
      <c r="H140" s="50">
        <f t="shared" si="5"/>
        <v>0</v>
      </c>
    </row>
    <row r="141" spans="3:8" s="50" customFormat="1" x14ac:dyDescent="0.25">
      <c r="E141" s="52"/>
      <c r="G141" s="51" t="s">
        <v>283</v>
      </c>
      <c r="H141" s="50" t="s">
        <v>283</v>
      </c>
    </row>
    <row r="142" spans="3:8" s="50" customFormat="1" x14ac:dyDescent="0.25">
      <c r="E142" s="52"/>
      <c r="G142" s="51"/>
    </row>
    <row r="143" spans="3:8" s="50" customFormat="1" x14ac:dyDescent="0.25">
      <c r="E143" s="52"/>
      <c r="G143" s="51"/>
    </row>
    <row r="144" spans="3:8" s="50" customFormat="1" x14ac:dyDescent="0.25">
      <c r="E144" s="52"/>
      <c r="G144" s="5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2025-02-05T11:35:13Z</dcterms:created>
  <dcterms:modified xsi:type="dcterms:W3CDTF">2025-02-05T11:35:48Z</dcterms:modified>
</cp:coreProperties>
</file>