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34053\Desktop\"/>
    </mc:Choice>
  </mc:AlternateContent>
  <xr:revisionPtr revIDLastSave="0" documentId="8_{B0246CAB-1DE8-408A-AAD2-4F4FD6174CAA}" xr6:coauthVersionLast="47" xr6:coauthVersionMax="47" xr10:uidLastSave="{00000000-0000-0000-0000-000000000000}"/>
  <bookViews>
    <workbookView xWindow="-120" yWindow="-120" windowWidth="20730" windowHeight="11040" xr2:uid="{533E6C43-5AD0-4FF6-9ADF-652225ED5BC4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#REF!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G74" i="1" s="1"/>
  <c r="F73" i="1"/>
  <c r="G73" i="1" s="1"/>
  <c r="F72" i="1"/>
  <c r="G72" i="1" s="1"/>
  <c r="F71" i="1"/>
  <c r="G71" i="1" s="1"/>
  <c r="F70" i="1"/>
  <c r="F68" i="1"/>
  <c r="F67" i="1"/>
  <c r="F69" i="1" s="1"/>
  <c r="F51" i="1"/>
  <c r="F53" i="1" s="1"/>
  <c r="F41" i="1"/>
  <c r="G41" i="1" s="1"/>
  <c r="G30" i="1" l="1"/>
  <c r="G22" i="1"/>
  <c r="G14" i="1"/>
  <c r="G51" i="1"/>
  <c r="G29" i="1"/>
  <c r="G21" i="1"/>
  <c r="G13" i="1"/>
  <c r="G17" i="1"/>
  <c r="G9" i="1"/>
  <c r="G23" i="1"/>
  <c r="G28" i="1"/>
  <c r="G20" i="1"/>
  <c r="G12" i="1"/>
  <c r="G7" i="1"/>
  <c r="G49" i="1"/>
  <c r="G27" i="1"/>
  <c r="G19" i="1"/>
  <c r="G11" i="1"/>
  <c r="G25" i="1"/>
  <c r="G24" i="1"/>
  <c r="G8" i="1"/>
  <c r="G15" i="1"/>
  <c r="G45" i="1"/>
  <c r="G26" i="1"/>
  <c r="G18" i="1"/>
  <c r="G10" i="1"/>
  <c r="G16" i="1"/>
  <c r="G40" i="1"/>
  <c r="G69" i="1"/>
  <c r="G76" i="1"/>
  <c r="G75" i="1"/>
  <c r="G68" i="1"/>
  <c r="G77" i="1"/>
  <c r="G70" i="1"/>
  <c r="G78" i="1"/>
  <c r="G67" i="1"/>
</calcChain>
</file>

<file path=xl/sharedStrings.xml><?xml version="1.0" encoding="utf-8"?>
<sst xmlns="http://schemas.openxmlformats.org/spreadsheetml/2006/main" count="153" uniqueCount="110">
  <si>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</si>
  <si>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</si>
  <si>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</si>
  <si>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</si>
  <si>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</si>
  <si>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</si>
  <si>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31-01-2025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</si>
  <si>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</si>
  <si>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</si>
  <si>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</si>
  <si>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</si>
  <si>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</si>
  <si>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</si>
  <si>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</si>
  <si>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</si>
  <si>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</si>
  <si>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</si>
  <si>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</si>
  <si>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</si>
  <si>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</si>
  <si>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</si>
  <si>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</si>
  <si>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</si>
  <si>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</si>
  <si>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</si>
  <si>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</si>
  <si>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</si>
  <si>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</si>
  <si>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</si>
  <si>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</si>
  <si>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</si>
  <si>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</si>
  <si>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</si>
  <si>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</si>
  <si>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</si>
  <si>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</si>
  <si>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</si>
  <si>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IN0020210152</t>
  </si>
  <si>
    <t>06.67 GOI 15 DEC- 2035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</si>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</sst>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6" fillId="4" borderId="0" xfId="2" applyFont="1" applyFill="1"/>
    <xf numFmtId="9" fontId="6" fillId="4" borderId="0" xfId="1" applyFont="1" applyFill="1" applyBorder="1"/>
    <xf numFmtId="0" fontId="11" fillId="4" borderId="0" xfId="2" applyFont="1" applyFill="1"/>
    <xf numFmtId="164" fontId="11" fillId="4" borderId="0" xfId="3" applyFont="1" applyFill="1" applyBorder="1"/>
  </cellXfs>
  <cellStyles count="6">
    <cellStyle name="Comma 2" xfId="3" xr:uid="{1915DD4E-6681-4484-956A-7989B1C89703}"/>
    <cellStyle name="Comma 3" xfId="4" xr:uid="{765B2F1A-28ED-4E30-ADBC-538D4E358964}"/>
    <cellStyle name="Normal" xfId="0" builtinId="0"/>
    <cellStyle name="Normal 2" xfId="2" xr:uid="{010C24E4-A76F-44C2-BA2F-474CFA2DE8F3}"/>
    <cellStyle name="Percent" xfId="1" builtinId="5"/>
    <cellStyle name="Percent 2" xfId="5" xr:uid="{A4F885E5-13BE-4CE7-A6EE-FBCC2805E6B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Relationship Id="rId1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177439-557B-4B91-8DDD-B25D58488B4E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F4027955-7B08-4B1D-A3F3-79EAB293F9E1}" name="ISIN No." dataDxfId="6"/>
    <tableColumn id="2" xr3:uid="{70AAE23F-62A4-4C21-B256-11653E413499}" name="Name of the Instrument" dataDxfId="5"/>
    <tableColumn id="3" xr3:uid="{CF38DAF3-E1AB-4A44-B268-9D5FD07079EE}" name="Industry " dataDxfId="4"/>
    <tableColumn id="4" xr3:uid="{DC2A1511-F93D-4C60-8B80-27CCC900CDDE}" name="Quantity" dataDxfId="3"/>
    <tableColumn id="5" xr3:uid="{28093454-28B3-480D-9D11-FAA720A83976}" name="Market Value" dataDxfId="2"/>
    <tableColumn id="6" xr3:uid="{A6B29108-A2DF-45C6-A4F0-CE23CB906575}" name="% of Portfolio" dataDxfId="1" dataCellStyle="Percent">
      <calculatedColumnFormula>+F7/$F$53</calculatedColumnFormula>
    </tableColumn>
    <tableColumn id="7" xr3:uid="{BBDB1636-6C9A-4A88-93EE-27B5B65F0BE8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9EFBF-6581-4F39-816B-736D568CBCF5}">
  <sheetPr>
    <tabColor rgb="FF7030A0"/>
  </sheetPr>
  <dimension ref="A2:H94"/>
  <sheetViews>
    <sheetView showGridLines="0" tabSelected="1" zoomScaleNormal="100" zoomScaleSheetLayoutView="89" workbookViewId="0">
      <selection activeCell="D17" sqref="D17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3431179.2</v>
      </c>
      <c r="G7" s="17">
        <f t="shared" ref="G7:G30" si="0">+F7/$F$53</f>
        <v>9.5791240466498173E-3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13600</v>
      </c>
      <c r="F8" s="16">
        <v>697663.68</v>
      </c>
      <c r="G8" s="17">
        <f t="shared" si="0"/>
        <v>1.9477289130110731E-3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12500</v>
      </c>
      <c r="F9" s="16">
        <v>923127.5</v>
      </c>
      <c r="G9" s="17">
        <f t="shared" si="0"/>
        <v>2.5771760429690554E-3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17747352</v>
      </c>
      <c r="G10" s="17">
        <f t="shared" si="0"/>
        <v>4.9546839846650599E-2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10777160</v>
      </c>
      <c r="G11" s="17">
        <f t="shared" si="0"/>
        <v>3.0087543230208593E-2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50000</v>
      </c>
      <c r="F12" s="16">
        <v>5696060</v>
      </c>
      <c r="G12" s="17">
        <f t="shared" si="0"/>
        <v>1.5902190511402074E-2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49400</v>
      </c>
      <c r="F13" s="16">
        <v>5274517.04</v>
      </c>
      <c r="G13" s="17">
        <f t="shared" si="0"/>
        <v>1.472533204104531E-2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7000</v>
      </c>
      <c r="F14" s="16">
        <v>760858</v>
      </c>
      <c r="G14" s="17">
        <f t="shared" si="0"/>
        <v>2.1241540412362857E-3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10000</v>
      </c>
      <c r="F15" s="16">
        <v>1072520</v>
      </c>
      <c r="G15" s="17">
        <f t="shared" si="0"/>
        <v>2.9942481938899784E-3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10000</v>
      </c>
      <c r="F16" s="16">
        <v>1076556</v>
      </c>
      <c r="G16" s="17">
        <f t="shared" si="0"/>
        <v>3.0055158492349045E-3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74600</v>
      </c>
      <c r="F17" s="16">
        <v>7157884.9199999999</v>
      </c>
      <c r="G17" s="17">
        <f t="shared" si="0"/>
        <v>1.9983295410605222E-2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160000</v>
      </c>
      <c r="F18" s="16">
        <v>15840032</v>
      </c>
      <c r="G18" s="17">
        <f t="shared" si="0"/>
        <v>4.4222007241971679E-2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80000</v>
      </c>
      <c r="F19" s="16">
        <v>7995976</v>
      </c>
      <c r="G19" s="17">
        <f t="shared" si="0"/>
        <v>2.2323067818210956E-2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130000</v>
      </c>
      <c r="F20" s="16">
        <v>13215475</v>
      </c>
      <c r="G20" s="17">
        <f t="shared" si="0"/>
        <v>3.6894801169347111E-2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340000</v>
      </c>
      <c r="F21" s="16">
        <v>34866932</v>
      </c>
      <c r="G21" s="17">
        <f t="shared" si="0"/>
        <v>9.7341073516097318E-2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340000</v>
      </c>
      <c r="F22" s="16">
        <v>35152668</v>
      </c>
      <c r="G22" s="17">
        <f t="shared" si="0"/>
        <v>9.8138787779634917E-2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83000</v>
      </c>
      <c r="F23" s="16">
        <v>8618587.1999999993</v>
      </c>
      <c r="G23" s="17">
        <f t="shared" si="0"/>
        <v>2.4061266137212624E-2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60000</v>
      </c>
      <c r="F24" s="16">
        <v>6091446</v>
      </c>
      <c r="G24" s="17">
        <f t="shared" si="0"/>
        <v>1.7006024301344808E-2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500000</v>
      </c>
      <c r="F25" s="16">
        <v>50399500</v>
      </c>
      <c r="G25" s="17">
        <f t="shared" si="0"/>
        <v>0.14070470653037517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50000</v>
      </c>
      <c r="F26" s="16">
        <v>5032975</v>
      </c>
      <c r="G26" s="17">
        <f t="shared" si="0"/>
        <v>1.405099793350559E-2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57</v>
      </c>
      <c r="E27" s="16">
        <v>500000</v>
      </c>
      <c r="F27" s="16">
        <v>51840350</v>
      </c>
      <c r="G27" s="17">
        <f t="shared" si="0"/>
        <v>0.14472725390493824</v>
      </c>
      <c r="H27" s="18"/>
    </row>
    <row r="28" spans="1:8" x14ac:dyDescent="0.25">
      <c r="A28" s="13"/>
      <c r="B28" s="14" t="s">
        <v>58</v>
      </c>
      <c r="C28" s="15" t="s">
        <v>59</v>
      </c>
      <c r="D28" s="15" t="s">
        <v>57</v>
      </c>
      <c r="E28" s="16">
        <v>500000</v>
      </c>
      <c r="F28" s="16">
        <v>50500350</v>
      </c>
      <c r="G28" s="17">
        <f t="shared" si="0"/>
        <v>0.14098625832461098</v>
      </c>
      <c r="H28" s="18"/>
    </row>
    <row r="29" spans="1:8" x14ac:dyDescent="0.25">
      <c r="A29" s="13"/>
      <c r="B29" s="14" t="s">
        <v>60</v>
      </c>
      <c r="C29" s="15" t="s">
        <v>61</v>
      </c>
      <c r="D29" s="15" t="s">
        <v>57</v>
      </c>
      <c r="E29" s="16">
        <v>20000</v>
      </c>
      <c r="F29" s="16">
        <v>1963952</v>
      </c>
      <c r="G29" s="17">
        <f t="shared" si="0"/>
        <v>5.4829371283394348E-3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57</v>
      </c>
      <c r="E30" s="16">
        <v>10000</v>
      </c>
      <c r="F30" s="16">
        <v>1149363</v>
      </c>
      <c r="G30" s="17">
        <f t="shared" si="0"/>
        <v>3.2087775396952667E-3</v>
      </c>
      <c r="H30" s="18"/>
    </row>
    <row r="31" spans="1:8" hidden="1" x14ac:dyDescent="0.25">
      <c r="A31" s="13"/>
      <c r="B31" s="14"/>
      <c r="C31" s="15"/>
      <c r="D31" s="15"/>
      <c r="E31" s="16"/>
      <c r="F31" s="16"/>
      <c r="G31" s="17"/>
      <c r="H31" s="18"/>
    </row>
    <row r="32" spans="1:8" hidden="1" x14ac:dyDescent="0.25">
      <c r="A32" s="13"/>
      <c r="B32" s="14"/>
      <c r="C32" s="15"/>
      <c r="D32" s="15"/>
      <c r="E32" s="16"/>
      <c r="F32" s="16"/>
      <c r="G32" s="17"/>
      <c r="H32" s="18"/>
    </row>
    <row r="33" spans="1:8" hidden="1" x14ac:dyDescent="0.25">
      <c r="A33" s="13"/>
      <c r="B33" s="14"/>
      <c r="C33" s="15"/>
      <c r="D33" s="15"/>
      <c r="E33" s="16"/>
      <c r="F33" s="16"/>
      <c r="G33" s="17"/>
      <c r="H33" s="18"/>
    </row>
    <row r="34" spans="1:8" hidden="1" x14ac:dyDescent="0.25">
      <c r="A34" s="13"/>
      <c r="B34" s="14"/>
      <c r="C34" s="15"/>
      <c r="D34" s="15"/>
      <c r="E34" s="16"/>
      <c r="F34" s="16"/>
      <c r="G34" s="17"/>
      <c r="H34" s="18"/>
    </row>
    <row r="35" spans="1:8" hidden="1" x14ac:dyDescent="0.25">
      <c r="A35" s="13"/>
      <c r="B35" s="14"/>
      <c r="C35" s="15"/>
      <c r="D35" s="15"/>
      <c r="E35" s="16"/>
      <c r="F35" s="16"/>
      <c r="G35" s="17"/>
      <c r="H35" s="18"/>
    </row>
    <row r="36" spans="1:8" hidden="1" x14ac:dyDescent="0.25">
      <c r="A36" s="13"/>
      <c r="B36" s="14"/>
      <c r="C36" s="15"/>
      <c r="D36" s="15"/>
      <c r="E36" s="16"/>
      <c r="F36" s="16"/>
      <c r="G36" s="17"/>
      <c r="H36" s="18"/>
    </row>
    <row r="37" spans="1:8" x14ac:dyDescent="0.25">
      <c r="A37" s="13"/>
      <c r="B37" s="14"/>
      <c r="C37" s="15"/>
      <c r="D37" s="15"/>
      <c r="E37" s="16"/>
      <c r="F37" s="16"/>
      <c r="G37" s="17"/>
      <c r="H37" s="18"/>
    </row>
    <row r="38" spans="1:8" hidden="1" outlineLevel="1" x14ac:dyDescent="0.25">
      <c r="A38" s="13"/>
      <c r="B38" s="19"/>
      <c r="C38" s="15"/>
      <c r="D38" s="15"/>
      <c r="E38" s="16"/>
      <c r="F38" s="16"/>
      <c r="G38" s="17"/>
      <c r="H38" s="20"/>
    </row>
    <row r="39" spans="1:8" hidden="1" collapsed="1" x14ac:dyDescent="0.25">
      <c r="B39" s="21"/>
      <c r="C39" s="22"/>
      <c r="D39" s="22"/>
      <c r="E39" s="23"/>
      <c r="F39" s="24"/>
      <c r="G39" s="25"/>
      <c r="H39" s="20"/>
    </row>
    <row r="40" spans="1:8" hidden="1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64</v>
      </c>
      <c r="D41" s="22"/>
      <c r="E41" s="26"/>
      <c r="F41" s="27">
        <f>SUM(F7:F40)</f>
        <v>337282484.53999996</v>
      </c>
      <c r="G41" s="28">
        <f>+F41/$F$53</f>
        <v>0.94162110745218686</v>
      </c>
      <c r="H41" s="29"/>
    </row>
    <row r="43" spans="1:8" x14ac:dyDescent="0.25">
      <c r="A43" s="30" t="s">
        <v>65</v>
      </c>
      <c r="B43" s="31"/>
      <c r="C43" s="31" t="s">
        <v>66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B44" s="33"/>
      <c r="C44" s="22" t="s">
        <v>67</v>
      </c>
      <c r="D44" s="15"/>
      <c r="E44" s="34"/>
      <c r="F44" s="35" t="s">
        <v>68</v>
      </c>
      <c r="G44" s="28">
        <v>0</v>
      </c>
      <c r="H44" s="15"/>
    </row>
    <row r="45" spans="1:8" x14ac:dyDescent="0.25">
      <c r="B45" s="33" t="s">
        <v>69</v>
      </c>
      <c r="C45" s="22" t="s">
        <v>70</v>
      </c>
      <c r="D45" s="22"/>
      <c r="E45" s="26"/>
      <c r="F45" s="16">
        <v>15499225.76</v>
      </c>
      <c r="G45" s="28">
        <f>+F45/$F$53</f>
        <v>4.3270548557204552E-2</v>
      </c>
      <c r="H45" s="15"/>
    </row>
    <row r="46" spans="1:8" x14ac:dyDescent="0.25">
      <c r="B46" s="33"/>
      <c r="C46" s="22" t="s">
        <v>71</v>
      </c>
      <c r="D46" s="15"/>
      <c r="E46" s="34"/>
      <c r="F46" s="26" t="s">
        <v>68</v>
      </c>
      <c r="G46" s="28">
        <v>0</v>
      </c>
      <c r="H46" s="15"/>
    </row>
    <row r="47" spans="1:8" x14ac:dyDescent="0.25">
      <c r="A47" s="36" t="s">
        <v>72</v>
      </c>
      <c r="B47" s="33"/>
      <c r="C47" s="22" t="s">
        <v>73</v>
      </c>
      <c r="D47" s="15"/>
      <c r="E47" s="34"/>
      <c r="F47" s="26" t="s">
        <v>68</v>
      </c>
      <c r="G47" s="28">
        <v>0</v>
      </c>
      <c r="H47" s="15"/>
    </row>
    <row r="48" spans="1:8" x14ac:dyDescent="0.25">
      <c r="B48" s="33"/>
      <c r="C48" s="22" t="s">
        <v>74</v>
      </c>
      <c r="D48" s="15"/>
      <c r="E48" s="34"/>
      <c r="F48" s="26" t="s">
        <v>68</v>
      </c>
      <c r="G48" s="28">
        <v>0</v>
      </c>
      <c r="H48" s="15"/>
    </row>
    <row r="49" spans="1:8" x14ac:dyDescent="0.25">
      <c r="B49" s="15" t="s">
        <v>72</v>
      </c>
      <c r="C49" s="15" t="s">
        <v>75</v>
      </c>
      <c r="D49" s="15"/>
      <c r="E49" s="34"/>
      <c r="F49" s="16">
        <v>5411709.4000000004</v>
      </c>
      <c r="G49" s="28">
        <f>+F49/$F$53</f>
        <v>1.5108343990608493E-2</v>
      </c>
      <c r="H49" s="15"/>
    </row>
    <row r="50" spans="1:8" x14ac:dyDescent="0.25">
      <c r="B50" s="33"/>
      <c r="C50" s="15"/>
      <c r="D50" s="15"/>
      <c r="E50" s="34"/>
      <c r="F50" s="35"/>
      <c r="G50" s="28"/>
      <c r="H50" s="15"/>
    </row>
    <row r="51" spans="1:8" x14ac:dyDescent="0.25">
      <c r="B51" s="33"/>
      <c r="C51" s="15" t="s">
        <v>76</v>
      </c>
      <c r="D51" s="15"/>
      <c r="E51" s="34"/>
      <c r="F51" s="37">
        <f>SUM(F44:F50)</f>
        <v>20910935.16</v>
      </c>
      <c r="G51" s="28">
        <f>+F51/$F$53</f>
        <v>5.8378892547813047E-2</v>
      </c>
      <c r="H51" s="15"/>
    </row>
    <row r="52" spans="1:8" x14ac:dyDescent="0.25">
      <c r="B52" s="33"/>
      <c r="C52" s="15"/>
      <c r="D52" s="15"/>
      <c r="E52" s="34"/>
      <c r="F52" s="37"/>
      <c r="G52" s="28"/>
      <c r="H52" s="15"/>
    </row>
    <row r="53" spans="1:8" x14ac:dyDescent="0.25">
      <c r="B53" s="38"/>
      <c r="C53" s="39" t="s">
        <v>77</v>
      </c>
      <c r="D53" s="40"/>
      <c r="E53" s="41"/>
      <c r="F53" s="41">
        <f>+F51+F41</f>
        <v>358193419.69999999</v>
      </c>
      <c r="G53" s="42">
        <v>1</v>
      </c>
      <c r="H53" s="15"/>
    </row>
    <row r="54" spans="1:8" x14ac:dyDescent="0.25">
      <c r="F54" s="43"/>
    </row>
    <row r="55" spans="1:8" x14ac:dyDescent="0.25">
      <c r="C55" s="22" t="s">
        <v>78</v>
      </c>
      <c r="D55" s="44">
        <v>18.809999999999999</v>
      </c>
      <c r="F55" s="4">
        <v>0</v>
      </c>
    </row>
    <row r="56" spans="1:8" x14ac:dyDescent="0.25">
      <c r="C56" s="22" t="s">
        <v>79</v>
      </c>
      <c r="D56" s="44">
        <v>9.17</v>
      </c>
    </row>
    <row r="57" spans="1:8" x14ac:dyDescent="0.25">
      <c r="C57" s="22" t="s">
        <v>80</v>
      </c>
      <c r="D57" s="44">
        <v>7.09</v>
      </c>
    </row>
    <row r="58" spans="1:8" x14ac:dyDescent="0.25">
      <c r="A58" s="30" t="s">
        <v>81</v>
      </c>
      <c r="C58" s="22" t="s">
        <v>82</v>
      </c>
      <c r="D58" s="45">
        <v>17.549700000000001</v>
      </c>
    </row>
    <row r="59" spans="1:8" x14ac:dyDescent="0.25">
      <c r="C59" s="22" t="s">
        <v>83</v>
      </c>
      <c r="D59" s="45">
        <v>17.428799999999999</v>
      </c>
    </row>
    <row r="60" spans="1:8" x14ac:dyDescent="0.25">
      <c r="C60" s="22" t="s">
        <v>84</v>
      </c>
      <c r="D60" s="46">
        <v>0</v>
      </c>
    </row>
    <row r="61" spans="1:8" x14ac:dyDescent="0.25">
      <c r="C61" s="22" t="s">
        <v>85</v>
      </c>
      <c r="D61" s="47">
        <v>0</v>
      </c>
    </row>
    <row r="62" spans="1:8" x14ac:dyDescent="0.25">
      <c r="C62" s="22" t="s">
        <v>86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1" t="s">
        <v>16</v>
      </c>
      <c r="C65" s="31" t="s">
        <v>87</v>
      </c>
      <c r="D65" s="31"/>
      <c r="E65" s="31"/>
      <c r="F65" s="31"/>
      <c r="G65" s="32"/>
      <c r="H65" s="31"/>
    </row>
    <row r="66" spans="1:8" x14ac:dyDescent="0.25">
      <c r="A66" s="15" t="s">
        <v>57</v>
      </c>
      <c r="C66" s="31" t="s">
        <v>88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C67" s="22" t="s">
        <v>89</v>
      </c>
      <c r="D67" s="15"/>
      <c r="E67" s="34"/>
      <c r="F67" s="50">
        <f>SUMIF(Table13456768578910[[Industry ]],A65,Table13456768578910[Market Value])</f>
        <v>231828469.53999999</v>
      </c>
      <c r="G67" s="51">
        <f>+F67/$F$53</f>
        <v>0.647215880554603</v>
      </c>
      <c r="H67" s="15"/>
    </row>
    <row r="68" spans="1:8" x14ac:dyDescent="0.25">
      <c r="C68" s="15" t="s">
        <v>90</v>
      </c>
      <c r="D68" s="15"/>
      <c r="E68" s="34"/>
      <c r="F68" s="50">
        <f>SUMIF(Table13456768578910[[Industry ]],A66,Table13456768578910[Market Value])</f>
        <v>105454015</v>
      </c>
      <c r="G68" s="51">
        <f>+F68/$F$53</f>
        <v>0.29440522689758392</v>
      </c>
      <c r="H68" s="15"/>
    </row>
    <row r="69" spans="1:8" x14ac:dyDescent="0.25">
      <c r="C69" s="52" t="s">
        <v>91</v>
      </c>
      <c r="D69" s="15"/>
      <c r="E69" s="34"/>
      <c r="F69" s="50">
        <f>SUM(F67:F68)</f>
        <v>337282484.53999996</v>
      </c>
      <c r="G69" s="51">
        <f>+F69/$F$53</f>
        <v>0.94162110745218686</v>
      </c>
      <c r="H69" s="15"/>
    </row>
    <row r="70" spans="1:8" hidden="1" x14ac:dyDescent="0.25">
      <c r="C70" s="15" t="s">
        <v>92</v>
      </c>
      <c r="D70" s="15"/>
      <c r="E70" s="34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93</v>
      </c>
      <c r="D71" s="15"/>
      <c r="E71" s="34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94</v>
      </c>
      <c r="D72" s="15"/>
      <c r="E72" s="34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95</v>
      </c>
      <c r="D73" s="15"/>
      <c r="E73" s="34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96</v>
      </c>
      <c r="D74" s="15"/>
      <c r="E74" s="34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97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98</v>
      </c>
      <c r="D76" s="15"/>
      <c r="E76" s="34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99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100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81" spans="5:8" s="53" customFormat="1" x14ac:dyDescent="0.25">
      <c r="E81" s="53" t="s">
        <v>101</v>
      </c>
      <c r="F81" s="53" t="s">
        <v>102</v>
      </c>
      <c r="G81" s="54">
        <f t="shared" ref="G81:G88" si="3">SUMIF($H$7:$H$37,F81,$E$7:$E$37)</f>
        <v>0</v>
      </c>
      <c r="H81" s="55">
        <f t="shared" ref="H81:H88" si="4">SUMIF($H$7:$H$40,F81,$F$7:$F$40)</f>
        <v>0</v>
      </c>
    </row>
    <row r="82" spans="5:8" s="53" customFormat="1" x14ac:dyDescent="0.25">
      <c r="E82" s="53" t="s">
        <v>101</v>
      </c>
      <c r="F82" s="53" t="s">
        <v>103</v>
      </c>
      <c r="G82" s="54">
        <f t="shared" si="3"/>
        <v>0</v>
      </c>
      <c r="H82" s="55">
        <f t="shared" si="4"/>
        <v>0</v>
      </c>
    </row>
    <row r="83" spans="5:8" s="53" customFormat="1" x14ac:dyDescent="0.25">
      <c r="E83" s="53" t="s">
        <v>101</v>
      </c>
      <c r="F83" s="53" t="s">
        <v>104</v>
      </c>
      <c r="G83" s="54">
        <f t="shared" si="3"/>
        <v>0</v>
      </c>
      <c r="H83" s="55">
        <f t="shared" si="4"/>
        <v>0</v>
      </c>
    </row>
    <row r="84" spans="5:8" s="53" customFormat="1" x14ac:dyDescent="0.25">
      <c r="E84" s="53" t="s">
        <v>93</v>
      </c>
      <c r="F84" s="53" t="s">
        <v>105</v>
      </c>
      <c r="G84" s="54">
        <f t="shared" si="3"/>
        <v>0</v>
      </c>
      <c r="H84" s="55">
        <f t="shared" si="4"/>
        <v>0</v>
      </c>
    </row>
    <row r="85" spans="5:8" s="53" customFormat="1" x14ac:dyDescent="0.25">
      <c r="E85" s="53" t="s">
        <v>94</v>
      </c>
      <c r="F85" s="53" t="s">
        <v>106</v>
      </c>
      <c r="G85" s="54">
        <f t="shared" si="3"/>
        <v>0</v>
      </c>
      <c r="H85" s="55">
        <f t="shared" si="4"/>
        <v>0</v>
      </c>
    </row>
    <row r="86" spans="5:8" s="53" customFormat="1" x14ac:dyDescent="0.25">
      <c r="E86" s="53" t="s">
        <v>101</v>
      </c>
      <c r="F86" s="53" t="s">
        <v>107</v>
      </c>
      <c r="G86" s="54">
        <f t="shared" si="3"/>
        <v>0</v>
      </c>
      <c r="H86" s="55">
        <f t="shared" si="4"/>
        <v>0</v>
      </c>
    </row>
    <row r="87" spans="5:8" s="53" customFormat="1" x14ac:dyDescent="0.25">
      <c r="E87" s="53" t="s">
        <v>94</v>
      </c>
      <c r="F87" s="53" t="s">
        <v>108</v>
      </c>
      <c r="G87" s="54">
        <f t="shared" si="3"/>
        <v>0</v>
      </c>
      <c r="H87" s="55">
        <f t="shared" si="4"/>
        <v>0</v>
      </c>
    </row>
    <row r="88" spans="5:8" s="53" customFormat="1" x14ac:dyDescent="0.25">
      <c r="E88" s="53" t="s">
        <v>101</v>
      </c>
      <c r="F88" s="53" t="s">
        <v>109</v>
      </c>
      <c r="G88" s="54">
        <f t="shared" si="3"/>
        <v>0</v>
      </c>
      <c r="H88" s="55">
        <f t="shared" si="4"/>
        <v>0</v>
      </c>
    </row>
    <row r="89" spans="5:8" s="53" customFormat="1" x14ac:dyDescent="0.25">
      <c r="E89" s="56"/>
      <c r="G89" s="54" t="s">
        <v>91</v>
      </c>
      <c r="H89" s="53" t="s">
        <v>91</v>
      </c>
    </row>
    <row r="90" spans="5:8" s="53" customFormat="1" x14ac:dyDescent="0.25">
      <c r="E90" s="56"/>
      <c r="G90" s="54"/>
    </row>
    <row r="91" spans="5:8" s="53" customFormat="1" x14ac:dyDescent="0.25">
      <c r="E91" s="56"/>
      <c r="G91" s="54"/>
    </row>
    <row r="92" spans="5:8" s="53" customFormat="1" x14ac:dyDescent="0.25">
      <c r="E92" s="56"/>
      <c r="G92" s="54"/>
    </row>
    <row r="93" spans="5:8" s="53" customFormat="1" x14ac:dyDescent="0.25">
      <c r="E93" s="56"/>
      <c r="G93" s="54"/>
    </row>
    <row r="94" spans="5:8" s="53" customFormat="1" x14ac:dyDescent="0.25">
      <c r="E94" s="56"/>
      <c r="G94" s="54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2025-02-05T11:41:48Z</dcterms:created>
  <dcterms:modified xsi:type="dcterms:W3CDTF">2025-02-05T11:42:09Z</dcterms:modified>
</cp:coreProperties>
</file>