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D6658774-90AC-4BEE-9347-6695F7256CBC}" xr6:coauthVersionLast="47" xr6:coauthVersionMax="47" xr10:uidLastSave="{00000000-0000-0000-0000-000000000000}"/>
  <bookViews>
    <workbookView xWindow="-120" yWindow="-120" windowWidth="20730" windowHeight="11040" xr2:uid="{E6C80785-6EE1-4EDF-9891-3C694E2D827E}"/>
  </bookViews>
  <sheets>
    <sheet name="Port_E1" sheetId="1" r:id="rId1"/>
  </sheets>
  <externalReferences>
    <externalReference r:id="rId2"/>
  </externalReferences>
  <definedNames>
    <definedName name="_xlnm._FilterDatabase" localSheetId="0" hidden="1">Port_E1!$C$6:$H$96</definedName>
    <definedName name="IN" localSheetId="0">#REF!</definedName>
    <definedName name="IN">#REF!</definedName>
    <definedName name="_xlnm.Print_Area" localSheetId="0">Port_E1!$B$2:$G$119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4" i="1" l="1"/>
  <c r="G144" i="1"/>
  <c r="H143" i="1"/>
  <c r="G143" i="1"/>
  <c r="H142" i="1"/>
  <c r="G142" i="1"/>
  <c r="H141" i="1"/>
  <c r="G141" i="1"/>
  <c r="H140" i="1"/>
  <c r="G140" i="1"/>
  <c r="H139" i="1"/>
  <c r="G139" i="1"/>
  <c r="H138" i="1"/>
  <c r="G138" i="1"/>
  <c r="H137" i="1"/>
  <c r="G137" i="1"/>
  <c r="F134" i="1"/>
  <c r="G134" i="1" s="1"/>
  <c r="F133" i="1"/>
  <c r="F132" i="1"/>
  <c r="F131" i="1"/>
  <c r="F130" i="1"/>
  <c r="F129" i="1"/>
  <c r="F128" i="1"/>
  <c r="F127" i="1"/>
  <c r="G127" i="1" s="1"/>
  <c r="F126" i="1"/>
  <c r="G126" i="1" s="1"/>
  <c r="F125" i="1"/>
  <c r="F124" i="1"/>
  <c r="F123" i="1"/>
  <c r="F107" i="1"/>
  <c r="F109" i="1" s="1"/>
  <c r="F97" i="1"/>
  <c r="G128" i="1" l="1"/>
  <c r="G97" i="1"/>
  <c r="G129" i="1"/>
  <c r="G130" i="1"/>
  <c r="G132" i="1"/>
  <c r="G90" i="1"/>
  <c r="G82" i="1"/>
  <c r="G74" i="1"/>
  <c r="G66" i="1"/>
  <c r="G58" i="1"/>
  <c r="G50" i="1"/>
  <c r="G42" i="1"/>
  <c r="G34" i="1"/>
  <c r="G26" i="1"/>
  <c r="G18" i="1"/>
  <c r="G10" i="1"/>
  <c r="G107" i="1"/>
  <c r="G89" i="1"/>
  <c r="G81" i="1"/>
  <c r="G73" i="1"/>
  <c r="G65" i="1"/>
  <c r="G57" i="1"/>
  <c r="G49" i="1"/>
  <c r="G41" i="1"/>
  <c r="G33" i="1"/>
  <c r="G25" i="1"/>
  <c r="G17" i="1"/>
  <c r="G9" i="1"/>
  <c r="G84" i="1"/>
  <c r="G76" i="1"/>
  <c r="G68" i="1"/>
  <c r="G60" i="1"/>
  <c r="G52" i="1"/>
  <c r="G44" i="1"/>
  <c r="G36" i="1"/>
  <c r="G28" i="1"/>
  <c r="G20" i="1"/>
  <c r="G12" i="1"/>
  <c r="G88" i="1"/>
  <c r="G80" i="1"/>
  <c r="G72" i="1"/>
  <c r="G64" i="1"/>
  <c r="G56" i="1"/>
  <c r="G48" i="1"/>
  <c r="G40" i="1"/>
  <c r="G32" i="1"/>
  <c r="G24" i="1"/>
  <c r="G16" i="1"/>
  <c r="G8" i="1"/>
  <c r="G105" i="1"/>
  <c r="G87" i="1"/>
  <c r="G79" i="1"/>
  <c r="G71" i="1"/>
  <c r="G63" i="1"/>
  <c r="G55" i="1"/>
  <c r="G47" i="1"/>
  <c r="G39" i="1"/>
  <c r="G31" i="1"/>
  <c r="G23" i="1"/>
  <c r="G15" i="1"/>
  <c r="G7" i="1"/>
  <c r="G85" i="1"/>
  <c r="G77" i="1"/>
  <c r="G69" i="1"/>
  <c r="G61" i="1"/>
  <c r="G53" i="1"/>
  <c r="G45" i="1"/>
  <c r="G37" i="1"/>
  <c r="G29" i="1"/>
  <c r="G21" i="1"/>
  <c r="G13" i="1"/>
  <c r="G43" i="1"/>
  <c r="G101" i="1"/>
  <c r="G86" i="1"/>
  <c r="G78" i="1"/>
  <c r="G70" i="1"/>
  <c r="G62" i="1"/>
  <c r="G54" i="1"/>
  <c r="G46" i="1"/>
  <c r="G38" i="1"/>
  <c r="G30" i="1"/>
  <c r="G22" i="1"/>
  <c r="G14" i="1"/>
  <c r="G83" i="1"/>
  <c r="G75" i="1"/>
  <c r="G59" i="1"/>
  <c r="G35" i="1"/>
  <c r="G19" i="1"/>
  <c r="G94" i="1"/>
  <c r="G67" i="1"/>
  <c r="G51" i="1"/>
  <c r="G27" i="1"/>
  <c r="G11" i="1"/>
  <c r="G123" i="1"/>
  <c r="G131" i="1"/>
  <c r="G124" i="1"/>
  <c r="G125" i="1"/>
  <c r="G133" i="1"/>
</calcChain>
</file>

<file path=xl/sharedStrings.xml><?xml version="1.0" encoding="utf-8"?>
<sst xmlns="http://schemas.openxmlformats.org/spreadsheetml/2006/main" count="333" uniqueCount="278">
  <si>
    <t>NAME OF PENSION FUND</t>
  </si>
  <si>
    <t>ADITYA BIRLA SUN LIFE PENSION FUND MANAGEMENT LIMITED</t>
  </si>
  <si>
    <t>E-TIER I</t>
  </si>
  <si>
    <t>SCHEME NAME</t>
  </si>
  <si>
    <t>Scheme E TIER I</t>
  </si>
  <si>
    <t>MONTH</t>
  </si>
  <si>
    <t>30-01-2026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</si>
  <si>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</si>
  <si>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</si>
  <si>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</si>
  <si>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</si>
  <si>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</si>
  <si>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</si>
  <si>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</si>
  <si>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IN9397D01014</t>
  </si>
  <si>
    <t>Bharti Airtel partly Paid(14:1)</t>
  </si>
  <si>
    <t>Activities of maintaining and operating pageing</t>
  </si>
  <si>
    <t>INE002A01018</t>
  </si>
  <si>
    <t>RELIANCE INDUSTRIES LIMITED</t>
  </si>
  <si>
    <t>Production of liquid and gaseous fuels, illuminating oils, lubricating</t>
  </si>
  <si>
    <t>INE003A01024</t>
  </si>
  <si>
    <t>SIEMENS LIMITED</t>
  </si>
  <si>
    <t>Manufacture of electric power distribution transformers, arc-welding</t>
  </si>
  <si>
    <t>INE009A01021</t>
  </si>
  <si>
    <t>INFOSYS LTD EQ</t>
  </si>
  <si>
    <t>Writing , modifying, testing of computer program</t>
  </si>
  <si>
    <t>INE018A01030</t>
  </si>
  <si>
    <t>LARSEN AND TOUBRO LIMITED</t>
  </si>
  <si>
    <t>Construction of utility projects n.e.c.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</si>
  <si>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</si>
  <si>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</si>
  <si>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</si>
  <si>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</si>
  <si>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</si>
  <si>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INE030A01027</t>
  </si>
  <si>
    <t>HINDUSTAN UNILEVER LIMITED</t>
  </si>
  <si>
    <t>Manufacture of soap all forms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</si>
  <si>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</si>
  <si>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</si>
  <si>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</si>
  <si>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</si>
  <si>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</si>
  <si>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INE041025011</t>
  </si>
  <si>
    <t>Embassy Office Parks REIT</t>
  </si>
  <si>
    <t>Real estate activities with own or leased property</t>
  </si>
  <si>
    <t>INE044A01036</t>
  </si>
  <si>
    <t>SUN PHARMACEUTICALS INDUSTRIES LTD</t>
  </si>
  <si>
    <t>Manufacture of medicinal substances used in the manufacture of pharmaceuticals:</t>
  </si>
  <si>
    <t>INE047A01021</t>
  </si>
  <si>
    <t>Grasim Industries Ltd</t>
  </si>
  <si>
    <t>Manufacture of synthetic or artificial filament staple fibre not textured</t>
  </si>
  <si>
    <t>INE053A01029</t>
  </si>
  <si>
    <t>The Indian Hotels Company Limited</t>
  </si>
  <si>
    <t>Hotels and Motels, inns, resorts providing short term lodging facilities includes accommodation in</t>
  </si>
  <si>
    <t>INE059A01026</t>
  </si>
  <si>
    <t>CIPLA LIMITED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</si>
  <si>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</si>
  <si>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</si>
  <si>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</si>
  <si>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</si>
  <si>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</si>
  <si>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INE066F01020</t>
  </si>
  <si>
    <t>Hindustan Aeronautics Limited</t>
  </si>
  <si>
    <t>Manufacture of helicopters</t>
  </si>
  <si>
    <t>INE075A01022</t>
  </si>
  <si>
    <t>WIPRO LTD</t>
  </si>
  <si>
    <t>INE079A01024</t>
  </si>
  <si>
    <t>AMBUJA CEMENTS LTD</t>
  </si>
  <si>
    <t>Manufacture of clinkers and cement</t>
  </si>
  <si>
    <t>INE081A01020</t>
  </si>
  <si>
    <t>TATA STEEL LIMITED.</t>
  </si>
  <si>
    <t>Manufacture of hot-rolled and cold-rolled products of steel</t>
  </si>
  <si>
    <t>INE089A01031</t>
  </si>
  <si>
    <t>Dr. Reddy's Laboratories Limited</t>
  </si>
  <si>
    <t>INE090A01021</t>
  </si>
  <si>
    <t>ICICI BANK LTD</t>
  </si>
  <si>
    <t>INE0CCU25019</t>
  </si>
  <si>
    <t>Mindspace Business Parks REIT</t>
  </si>
  <si>
    <t>INE101A01026</t>
  </si>
  <si>
    <t>MAHINDRA AND MAHINDRA LTD</t>
  </si>
  <si>
    <t>Manufacture of tractors used in agriculture and forestry</t>
  </si>
  <si>
    <t>INE102D01028</t>
  </si>
  <si>
    <t>GODREJ CONSUMER PRODUCTS LIMITED</t>
  </si>
  <si>
    <t>INE121A01024</t>
  </si>
  <si>
    <t>CHOLAMANDALAM INVESTMENT AND FINANCE COMPANY</t>
  </si>
  <si>
    <t>Other credit granting</t>
  </si>
  <si>
    <t>INE121E01018</t>
  </si>
  <si>
    <t>JSW ENERGY LIMITED</t>
  </si>
  <si>
    <t>Electric power generation by coal based thermal power plants</t>
  </si>
  <si>
    <t>INE123W01016</t>
  </si>
  <si>
    <t>SBI LIFE INSURANCE COMPANY LIMITED</t>
  </si>
  <si>
    <t>Life insurance</t>
  </si>
  <si>
    <t>INE129A01019</t>
  </si>
  <si>
    <t>GAIL (INDIA) LIMITED .</t>
  </si>
  <si>
    <t>Disrtibution and sale of gaseous fuels through mains</t>
  </si>
  <si>
    <t>INE134E01011</t>
  </si>
  <si>
    <t>Power Finance Corporation</t>
  </si>
  <si>
    <t>INE154A01025</t>
  </si>
  <si>
    <t>ITC LTD</t>
  </si>
  <si>
    <t>Manufacture of cigarettes, cigarette tobacco</t>
  </si>
  <si>
    <t>INE155A01022</t>
  </si>
  <si>
    <t>TATA MOTORS LTD</t>
  </si>
  <si>
    <t>Manufacture of commercial vehicles such as vans, lorries, over-the-road</t>
  </si>
  <si>
    <t>INE158A01026</t>
  </si>
  <si>
    <t>HERO MOTOCORP LIMITED</t>
  </si>
  <si>
    <t>INE159A01016</t>
  </si>
  <si>
    <t>GlaxoSmithKline Pharmaceuticals Limited</t>
  </si>
  <si>
    <t>INE171A01029</t>
  </si>
  <si>
    <t>Federal Bank</t>
  </si>
  <si>
    <t>Manufacture of engines and turbines, except aircraft, vehicle</t>
  </si>
  <si>
    <t>INE192A01025</t>
  </si>
  <si>
    <t>Tata Consumer Products Limited</t>
  </si>
  <si>
    <t>Processing and blending of tea including manufacture of instant tea</t>
  </si>
  <si>
    <t>INE200A01026</t>
  </si>
  <si>
    <t>GE Vernova T&amp;D India Ltd</t>
  </si>
  <si>
    <t>Construction/erection and maintenance of power, telecommunication and transmission lines</t>
  </si>
  <si>
    <t>INE200M01039</t>
  </si>
  <si>
    <t>VARUN INDUSTRIES LIMITED</t>
  </si>
  <si>
    <t>Manufacture of aerated drinks</t>
  </si>
  <si>
    <t>INE213A01029</t>
  </si>
  <si>
    <t>OIL AND NATURAL GAS CORPORATION LTD</t>
  </si>
  <si>
    <t>On shore extraction of crude petroleum</t>
  </si>
  <si>
    <t>INE214T01019</t>
  </si>
  <si>
    <t>Larsen &amp; Toubro Infotech Limited</t>
  </si>
  <si>
    <t>INE216A01030</t>
  </si>
  <si>
    <t>Britannia Industries Limited</t>
  </si>
  <si>
    <t>Manufacture of biscuits, cakes, pastries, rusks etc.</t>
  </si>
  <si>
    <t>INE237A01036</t>
  </si>
  <si>
    <t>KOTAK MAHINDRA BANK LIMITED</t>
  </si>
  <si>
    <t>INE238A01034</t>
  </si>
  <si>
    <t>AXIS BANK</t>
  </si>
  <si>
    <t>INE239A01024</t>
  </si>
  <si>
    <t>NESTLE INDIA LTD</t>
  </si>
  <si>
    <t>Manufacture of other dairy products n.e.c.</t>
  </si>
  <si>
    <t>INE245A01021</t>
  </si>
  <si>
    <t>TATA POWER COMPANY LIMITED</t>
  </si>
  <si>
    <t>INE249Z01020</t>
  </si>
  <si>
    <t>Mazagon Dock Shipbuilders Limited</t>
  </si>
  <si>
    <t>Building of commercial vessels: passenger vessels, ferry-boats,</t>
  </si>
  <si>
    <t>INE257A01026</t>
  </si>
  <si>
    <t>Bharat Heavy Electricals Limited</t>
  </si>
  <si>
    <t>Manufacture of other steam generators (except central heating hot water boilers), n.e.c.</t>
  </si>
  <si>
    <t>INE263A01024</t>
  </si>
  <si>
    <t>BHARAT ELECTRONICS LIMITED</t>
  </si>
  <si>
    <t>Manufacture of radar equipment, GPS devices, search, detection, navig</t>
  </si>
  <si>
    <t>INE271C01023</t>
  </si>
  <si>
    <t>DLF Ltd</t>
  </si>
  <si>
    <t>INE280A01028</t>
  </si>
  <si>
    <t>Titan Company Limited</t>
  </si>
  <si>
    <t>Manufacture of jewellery of gold, silver and other precious or base metal</t>
  </si>
  <si>
    <t>INE296A01032</t>
  </si>
  <si>
    <t>Bajaj Finance Limited</t>
  </si>
  <si>
    <t>INE298A01020</t>
  </si>
  <si>
    <t>CUMMINS INDIA LIMITED</t>
  </si>
  <si>
    <t>INE2KCE01013</t>
  </si>
  <si>
    <t>KWALITY WALLS (INDIA) LIMITED</t>
  </si>
  <si>
    <t>INE326A01037</t>
  </si>
  <si>
    <t>Lupin Limited</t>
  </si>
  <si>
    <t>INE343H01029</t>
  </si>
  <si>
    <t>SOLAR INDUSTRIES INDIA LIMITED</t>
  </si>
  <si>
    <t>Manufacture of explosives, ammunition and fire works</t>
  </si>
  <si>
    <t>INE356A01018</t>
  </si>
  <si>
    <t>Mphasis Limited</t>
  </si>
  <si>
    <t>Other information technology and computer service activities</t>
  </si>
  <si>
    <t>INE361B01024</t>
  </si>
  <si>
    <t>DIVI'S LABORATORIES LTD</t>
  </si>
  <si>
    <t>INE397D01024</t>
  </si>
  <si>
    <t>BHARTI AIRTEL LTD</t>
  </si>
  <si>
    <t>INE405E01023</t>
  </si>
  <si>
    <t>UNO Minda Ltd</t>
  </si>
  <si>
    <t>Manufacture of motor vehicle electrical equipment, such as generators</t>
  </si>
  <si>
    <t>INE437A01024</t>
  </si>
  <si>
    <t>Apollo Hospitals Enterprise Ltd</t>
  </si>
  <si>
    <t>Hospital activities</t>
  </si>
  <si>
    <t>INE467B01029</t>
  </si>
  <si>
    <t>TATA CONSULTANCY SERVICES LIMITED</t>
  </si>
  <si>
    <t>Computer consultancy</t>
  </si>
  <si>
    <t>INE476A01022</t>
  </si>
  <si>
    <t>CANARA BANK LTD</t>
  </si>
  <si>
    <t>INE481G01011</t>
  </si>
  <si>
    <t>UltraTech Cement Limited</t>
  </si>
  <si>
    <t>INE494B01023</t>
  </si>
  <si>
    <t>TVS Motor Company Ltd</t>
  </si>
  <si>
    <t>INE494B04019</t>
  </si>
  <si>
    <t>TVS Motors NC Redeemable Preference Shares</t>
  </si>
  <si>
    <t>INE562A01011</t>
  </si>
  <si>
    <t>Indian Bank</t>
  </si>
  <si>
    <t>INE585B01010</t>
  </si>
  <si>
    <t>MARUTI SUZUKI INDIA LTD.</t>
  </si>
  <si>
    <t>Manufacture of passenger cars</t>
  </si>
  <si>
    <t>INE591G01025</t>
  </si>
  <si>
    <t>Coforge Ltd</t>
  </si>
  <si>
    <t>INE647A01010</t>
  </si>
  <si>
    <t>SRF Limited</t>
  </si>
  <si>
    <t>Manufacture of organic and inorganic chemical compounds n.e.c.</t>
  </si>
  <si>
    <t>INE669C01036</t>
  </si>
  <si>
    <t>TECH MAHINDRA LIMITED</t>
  </si>
  <si>
    <t>INE685A01028</t>
  </si>
  <si>
    <t>Torrent Pharmaceuticals Ltd</t>
  </si>
  <si>
    <t>INE721A01047</t>
  </si>
  <si>
    <t>SHRIRAM FINANCE LIMITED</t>
  </si>
  <si>
    <t>INE733E01010</t>
  </si>
  <si>
    <t>NTPC LIMITED</t>
  </si>
  <si>
    <t>INE752E01010</t>
  </si>
  <si>
    <t>POWER GRID CORPORATION OF INDIA LIMITED</t>
  </si>
  <si>
    <t>Transmission of electric energy</t>
  </si>
  <si>
    <t>02A</t>
  </si>
  <si>
    <t>INE758T01015</t>
  </si>
  <si>
    <t>ZOMATO Ltd</t>
  </si>
  <si>
    <t>Other information service activities n.e.c.</t>
  </si>
  <si>
    <t>INE795G01014</t>
  </si>
  <si>
    <t>HDFC LIFE INSURANCE COMPANY LTD</t>
  </si>
  <si>
    <t>INE849A01020</t>
  </si>
  <si>
    <t>TRENT LTD</t>
  </si>
  <si>
    <t>Retail sale of readymade garments, hosiery goods, other articles</t>
  </si>
  <si>
    <t>INE854D01024</t>
  </si>
  <si>
    <t>United Spirits Limited</t>
  </si>
  <si>
    <t>Manufacture of distilled, potable, alcoholic beverages</t>
  </si>
  <si>
    <t>NCA</t>
  </si>
  <si>
    <t>INE860A01027</t>
  </si>
  <si>
    <t>HCL Technologies Limited</t>
  </si>
  <si>
    <t>INE880J01026</t>
  </si>
  <si>
    <t>JSW INFRASTRUCTURE LIMITED</t>
  </si>
  <si>
    <t>Cargo handling incidental to water transport</t>
  </si>
  <si>
    <t>INE917I01010</t>
  </si>
  <si>
    <t>Bajaj Auto Limited</t>
  </si>
  <si>
    <t>INE918I01026</t>
  </si>
  <si>
    <t>BAJAJ FINSERV LTD</t>
  </si>
  <si>
    <t>Activities of holding companies</t>
  </si>
  <si>
    <t>INE935N01020</t>
  </si>
  <si>
    <t>Dixon Technologies (India) Limited</t>
  </si>
  <si>
    <t>Manufacture of other electronic components n.e.c</t>
  </si>
  <si>
    <t>Infrastructure</t>
  </si>
  <si>
    <t xml:space="preserve">Subtotal A </t>
  </si>
  <si>
    <t>GOI</t>
  </si>
  <si>
    <t>SDL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</si>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</sst>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rgb="FF000000"/>
      <name val="Calibri"/>
      <family val="2"/>
      <scheme val="minor"/>
    </font>
    <font>
      <sz val="10"/>
      <color theme="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1" tint="0.3499862666707357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5" fillId="2" borderId="0" xfId="1" applyFont="1" applyFill="1"/>
    <xf numFmtId="0" fontId="4" fillId="0" borderId="0" xfId="1" applyFont="1"/>
    <xf numFmtId="0" fontId="2" fillId="0" borderId="0" xfId="1"/>
    <xf numFmtId="0" fontId="4" fillId="0" borderId="0" xfId="1" applyFont="1" applyAlignment="1">
      <alignment horizontal="left"/>
    </xf>
    <xf numFmtId="164" fontId="0" fillId="0" borderId="0" xfId="2" applyFont="1"/>
    <xf numFmtId="9" fontId="2" fillId="0" borderId="0" xfId="3" applyFont="1"/>
    <xf numFmtId="0" fontId="7" fillId="3" borderId="1" xfId="0" applyFont="1" applyFill="1" applyBorder="1"/>
    <xf numFmtId="9" fontId="1" fillId="0" borderId="0" xfId="3" applyFont="1"/>
    <xf numFmtId="0" fontId="4" fillId="4" borderId="2" xfId="1" applyFont="1" applyFill="1" applyBorder="1"/>
    <xf numFmtId="0" fontId="4" fillId="4" borderId="3" xfId="1" applyFont="1" applyFill="1" applyBorder="1"/>
    <xf numFmtId="164" fontId="4" fillId="4" borderId="3" xfId="2" applyFont="1" applyFill="1" applyBorder="1"/>
    <xf numFmtId="9" fontId="4" fillId="4" borderId="3" xfId="3" applyFont="1" applyFill="1" applyBorder="1"/>
    <xf numFmtId="0" fontId="4" fillId="4" borderId="4" xfId="1" applyFont="1" applyFill="1" applyBorder="1"/>
    <xf numFmtId="0" fontId="5" fillId="2" borderId="0" xfId="1" applyFont="1" applyFill="1" applyAlignment="1">
      <alignment vertical="top"/>
    </xf>
    <xf numFmtId="0" fontId="0" fillId="0" borderId="0" xfId="0" applyAlignment="1">
      <alignment horizontal="left" vertical="top"/>
    </xf>
    <xf numFmtId="0" fontId="2" fillId="0" borderId="5" xfId="1" applyBorder="1"/>
    <xf numFmtId="165" fontId="0" fillId="0" borderId="5" xfId="2" applyNumberFormat="1" applyFont="1" applyBorder="1"/>
    <xf numFmtId="10" fontId="0" fillId="0" borderId="5" xfId="3" applyNumberFormat="1" applyFont="1" applyFill="1" applyBorder="1"/>
    <xf numFmtId="164" fontId="0" fillId="0" borderId="6" xfId="2" quotePrefix="1" applyFont="1" applyFill="1" applyBorder="1"/>
    <xf numFmtId="0" fontId="0" fillId="0" borderId="6" xfId="2" quotePrefix="1" applyNumberFormat="1" applyFont="1" applyFill="1" applyBorder="1"/>
    <xf numFmtId="0" fontId="8" fillId="3" borderId="7" xfId="0" applyFont="1" applyFill="1" applyBorder="1"/>
    <xf numFmtId="0" fontId="8" fillId="3" borderId="8" xfId="0" applyFont="1" applyFill="1" applyBorder="1"/>
    <xf numFmtId="43" fontId="0" fillId="0" borderId="5" xfId="3" applyNumberFormat="1" applyFont="1" applyFill="1" applyBorder="1"/>
    <xf numFmtId="10" fontId="1" fillId="0" borderId="5" xfId="3" applyNumberFormat="1" applyFont="1" applyFill="1" applyBorder="1"/>
    <xf numFmtId="0" fontId="2" fillId="0" borderId="5" xfId="1" applyBorder="1" applyAlignment="1">
      <alignment vertical="top"/>
    </xf>
    <xf numFmtId="164" fontId="0" fillId="0" borderId="5" xfId="2" applyFont="1" applyBorder="1" applyAlignment="1">
      <alignment horizontal="right" vertical="top"/>
    </xf>
    <xf numFmtId="4" fontId="0" fillId="0" borderId="5" xfId="1" applyNumberFormat="1" applyFont="1" applyBorder="1" applyAlignment="1">
      <alignment horizontal="right" vertical="top"/>
    </xf>
    <xf numFmtId="10" fontId="0" fillId="0" borderId="5" xfId="3" applyNumberFormat="1" applyFont="1" applyBorder="1"/>
    <xf numFmtId="0" fontId="2" fillId="0" borderId="5" xfId="1" quotePrefix="1" applyBorder="1"/>
    <xf numFmtId="0" fontId="3" fillId="4" borderId="5" xfId="1" applyFont="1" applyFill="1" applyBorder="1"/>
    <xf numFmtId="9" fontId="3" fillId="4" borderId="5" xfId="3" applyFont="1" applyFill="1" applyBorder="1"/>
    <xf numFmtId="0" fontId="5" fillId="0" borderId="5" xfId="1" applyFont="1" applyBorder="1"/>
    <xf numFmtId="164" fontId="0" fillId="0" borderId="5" xfId="2" applyFont="1" applyBorder="1"/>
    <xf numFmtId="165" fontId="0" fillId="0" borderId="5" xfId="2" applyNumberFormat="1" applyFont="1" applyBorder="1" applyAlignment="1">
      <alignment horizontal="right" vertical="top"/>
    </xf>
    <xf numFmtId="9" fontId="0" fillId="0" borderId="5" xfId="3" applyFont="1" applyBorder="1"/>
    <xf numFmtId="165" fontId="9" fillId="0" borderId="5" xfId="2" applyNumberFormat="1" applyFont="1" applyFill="1" applyBorder="1" applyAlignment="1">
      <alignment vertical="center" wrapText="1"/>
    </xf>
    <xf numFmtId="0" fontId="3" fillId="0" borderId="5" xfId="1" applyFont="1" applyBorder="1"/>
    <xf numFmtId="0" fontId="4" fillId="0" borderId="5" xfId="1" applyFont="1" applyBorder="1" applyAlignment="1">
      <alignment vertical="top"/>
    </xf>
    <xf numFmtId="0" fontId="4" fillId="0" borderId="5" xfId="1" applyFont="1" applyBorder="1"/>
    <xf numFmtId="164" fontId="4" fillId="0" borderId="5" xfId="2" applyFont="1" applyBorder="1"/>
    <xf numFmtId="9" fontId="4" fillId="0" borderId="5" xfId="3" applyFont="1" applyBorder="1"/>
    <xf numFmtId="165" fontId="2" fillId="0" borderId="0" xfId="1" applyNumberFormat="1"/>
    <xf numFmtId="164" fontId="2" fillId="0" borderId="5" xfId="1" applyNumberFormat="1" applyBorder="1"/>
    <xf numFmtId="164" fontId="0" fillId="2" borderId="5" xfId="2" applyFont="1" applyFill="1" applyBorder="1" applyAlignment="1">
      <alignment horizontal="right"/>
    </xf>
    <xf numFmtId="166" fontId="2" fillId="0" borderId="5" xfId="1" applyNumberFormat="1" applyBorder="1" applyAlignment="1">
      <alignment horizontal="right" vertical="top"/>
    </xf>
    <xf numFmtId="164" fontId="0" fillId="0" borderId="5" xfId="2" applyFont="1" applyFill="1" applyBorder="1"/>
    <xf numFmtId="9" fontId="0" fillId="0" borderId="0" xfId="3" applyFont="1"/>
    <xf numFmtId="10" fontId="0" fillId="2" borderId="0" xfId="4" applyNumberFormat="1" applyFont="1" applyFill="1" applyBorder="1"/>
    <xf numFmtId="0" fontId="2" fillId="0" borderId="0" xfId="1" applyAlignment="1">
      <alignment vertical="top"/>
    </xf>
    <xf numFmtId="165" fontId="0" fillId="0" borderId="5" xfId="2" applyNumberFormat="1" applyFont="1" applyBorder="1" applyAlignment="1">
      <alignment vertical="top"/>
    </xf>
    <xf numFmtId="9" fontId="0" fillId="0" borderId="2" xfId="3" applyFont="1" applyBorder="1" applyAlignment="1">
      <alignment vertical="center"/>
    </xf>
    <xf numFmtId="9" fontId="5" fillId="2" borderId="0" xfId="3" applyFont="1" applyFill="1" applyBorder="1"/>
    <xf numFmtId="164" fontId="10" fillId="2" borderId="0" xfId="2" applyFont="1" applyFill="1" applyBorder="1"/>
  </cellXfs>
  <cellStyles count="5">
    <cellStyle name="Comma 2 13" xfId="2" xr:uid="{AE7367E0-17A2-41D9-9819-1B5E71642D01}"/>
    <cellStyle name="Normal" xfId="0" builtinId="0"/>
    <cellStyle name="Normal 2 13" xfId="1" xr:uid="{47C01352-EA2A-4B8B-A89A-45DE1BD588D4}"/>
    <cellStyle name="Percent 2 12" xfId="4" xr:uid="{F4E79A5A-724F-4C1E-ACAB-67AD0611402F}"/>
    <cellStyle name="Percent 3" xfId="3" xr:uid="{12299A0B-5372-4CA6-9E77-E4A5E3FB1E0A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10.%20January%202026\11.%20Website%20upload%20Portfolio%20report\Portfolio_ABSLPM_January_2025.xlsx" TargetMode="External"/><Relationship Id="rId1" Type="http://schemas.openxmlformats.org/officeDocument/2006/relationships/externalLinkPath" Target="file:///Y:\PFRDA%20&amp;%20NPS%20Trust%20Communication%20April%202019%20Onwards\NPS%20Trust\2025-26\Monthly\10.%20January%202026\11.%20Website%20upload%20Portfolio%20report\Portfolio_ABSLPM_January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Tax Saver"/>
      <sheetName val="Port_SRE"/>
      <sheetName val="Port_SF"/>
      <sheetName val="Port_V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850F5D2-421B-4B1F-B8C2-238B45BFCFD1}" name="Table134567685" displayName="Table134567685" ref="B6:H96" totalsRowShown="0" headerRowDxfId="11" dataDxfId="10" headerRowBorderDxfId="8" tableBorderDxfId="9" totalsRowBorderDxfId="7">
  <sortState xmlns:xlrd2="http://schemas.microsoft.com/office/spreadsheetml/2017/richdata2" ref="B7:H77">
    <sortCondition descending="1" ref="F6:F77"/>
  </sortState>
  <tableColumns count="7">
    <tableColumn id="1" xr3:uid="{C3D803AC-5FEE-44F3-BCF3-8A6E30FF3B2B}" name="ISIN No." dataDxfId="6"/>
    <tableColumn id="2" xr3:uid="{0DA4A738-EBD2-4B6A-9728-6256AB494080}" name="Name of the Instrument" dataDxfId="5"/>
    <tableColumn id="3" xr3:uid="{3E708EC1-23D8-4202-9331-433196E1D5A0}" name="Industry " dataDxfId="4"/>
    <tableColumn id="4" xr3:uid="{0EAE8385-B50C-4B4A-A3E2-9BE1EBA4FE6B}" name="Quantity" dataDxfId="3"/>
    <tableColumn id="5" xr3:uid="{F0AA2DAB-5A5D-4143-B6F4-9F9149A254C9}" name="Market Value" dataDxfId="2"/>
    <tableColumn id="6" xr3:uid="{167E6070-2CA7-49CB-B000-4CBF24CE7528}" name="% of Portfolio" dataDxfId="1">
      <calculatedColumnFormula>+F7/$F$109</calculatedColumnFormula>
    </tableColumn>
    <tableColumn id="7" xr3:uid="{817BC901-BDFD-434A-A104-3FDC1BD8049D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5301F-643A-4952-B3F7-E171CF5BBEF8}">
  <sheetPr>
    <tabColor rgb="FF7030A0"/>
  </sheetPr>
  <dimension ref="A2:H146"/>
  <sheetViews>
    <sheetView showGridLines="0" tabSelected="1" zoomScaleNormal="100" zoomScaleSheetLayoutView="89" workbookViewId="0">
      <selection activeCell="D3" sqref="D3"/>
    </sheetView>
  </sheetViews>
  <sheetFormatPr defaultColWidth="9.140625" defaultRowHeight="15" outlineLevelRow="1" x14ac:dyDescent="0.25"/>
  <cols>
    <col min="1" max="1" width="11.28515625" style="1" customWidth="1"/>
    <col min="2" max="2" width="16.5703125" style="3" customWidth="1"/>
    <col min="3" max="3" width="52.7109375" style="3" customWidth="1"/>
    <col min="4" max="4" width="83" style="3" bestFit="1" customWidth="1"/>
    <col min="5" max="5" width="19.42578125" style="5" customWidth="1"/>
    <col min="6" max="6" width="29.5703125" style="3" customWidth="1"/>
    <col min="7" max="7" width="20.5703125" style="8" customWidth="1"/>
    <col min="8" max="8" width="20.7109375" style="3" bestFit="1" customWidth="1"/>
    <col min="9" max="9" width="12" style="3" bestFit="1" customWidth="1"/>
    <col min="10" max="11" width="9.140625" style="3"/>
    <col min="12" max="12" width="16.140625" style="3" bestFit="1" customWidth="1"/>
    <col min="13" max="13" width="14" style="3" bestFit="1" customWidth="1"/>
    <col min="14" max="14" width="9.140625" style="3"/>
    <col min="15" max="15" width="10" style="3" bestFit="1" customWidth="1"/>
    <col min="16" max="16384" width="9.140625" style="3"/>
  </cols>
  <sheetData>
    <row r="2" spans="1:8" x14ac:dyDescent="0.25">
      <c r="B2" s="2" t="s">
        <v>0</v>
      </c>
      <c r="D2" s="4" t="s">
        <v>1</v>
      </c>
      <c r="G2" s="6"/>
    </row>
    <row r="3" spans="1:8" x14ac:dyDescent="0.25">
      <c r="A3" s="7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9" t="s">
        <v>7</v>
      </c>
      <c r="C6" s="10" t="s">
        <v>8</v>
      </c>
      <c r="D6" s="10" t="s">
        <v>9</v>
      </c>
      <c r="E6" s="11" t="s">
        <v>10</v>
      </c>
      <c r="F6" s="10" t="s">
        <v>11</v>
      </c>
      <c r="G6" s="12" t="s">
        <v>12</v>
      </c>
      <c r="H6" s="13" t="s">
        <v>13</v>
      </c>
    </row>
    <row r="7" spans="1:8" x14ac:dyDescent="0.25">
      <c r="A7" s="14"/>
      <c r="B7" s="15" t="s">
        <v>14</v>
      </c>
      <c r="C7" s="16" t="s">
        <v>15</v>
      </c>
      <c r="D7" s="16" t="s">
        <v>16</v>
      </c>
      <c r="E7" s="17">
        <v>5748</v>
      </c>
      <c r="F7" s="17">
        <v>8990446.8000000007</v>
      </c>
      <c r="G7" s="18">
        <f t="shared" ref="G7:G70" si="0">+F7/$F$109</f>
        <v>3.7573525027019073E-4</v>
      </c>
      <c r="H7" s="19"/>
    </row>
    <row r="8" spans="1:8" x14ac:dyDescent="0.25">
      <c r="A8" s="14"/>
      <c r="B8" s="15" t="s">
        <v>17</v>
      </c>
      <c r="C8" s="16" t="s">
        <v>18</v>
      </c>
      <c r="D8" s="16" t="s">
        <v>19</v>
      </c>
      <c r="E8" s="17">
        <v>866688</v>
      </c>
      <c r="F8" s="17">
        <v>1209376435.2</v>
      </c>
      <c r="G8" s="18">
        <f t="shared" si="0"/>
        <v>5.0543134024300447E-2</v>
      </c>
      <c r="H8" s="19"/>
    </row>
    <row r="9" spans="1:8" x14ac:dyDescent="0.25">
      <c r="A9" s="14"/>
      <c r="B9" s="15" t="s">
        <v>20</v>
      </c>
      <c r="C9" s="16" t="s">
        <v>21</v>
      </c>
      <c r="D9" s="16" t="s">
        <v>22</v>
      </c>
      <c r="E9" s="17">
        <v>39314</v>
      </c>
      <c r="F9" s="17">
        <v>121924508.2</v>
      </c>
      <c r="G9" s="18">
        <f t="shared" si="0"/>
        <v>5.0955571643666164E-3</v>
      </c>
      <c r="H9" s="19"/>
    </row>
    <row r="10" spans="1:8" x14ac:dyDescent="0.25">
      <c r="A10" s="14"/>
      <c r="B10" s="15" t="s">
        <v>23</v>
      </c>
      <c r="C10" s="16" t="s">
        <v>24</v>
      </c>
      <c r="D10" s="16" t="s">
        <v>25</v>
      </c>
      <c r="E10" s="17">
        <v>500799</v>
      </c>
      <c r="F10" s="17">
        <v>821811159</v>
      </c>
      <c r="G10" s="18">
        <f t="shared" si="0"/>
        <v>3.4345725898928682E-2</v>
      </c>
      <c r="H10" s="19"/>
    </row>
    <row r="11" spans="1:8" x14ac:dyDescent="0.25">
      <c r="A11" s="14"/>
      <c r="B11" s="15" t="s">
        <v>26</v>
      </c>
      <c r="C11" s="16" t="s">
        <v>27</v>
      </c>
      <c r="D11" s="16" t="s">
        <v>28</v>
      </c>
      <c r="E11" s="17">
        <v>174971</v>
      </c>
      <c r="F11" s="17">
        <v>688038463.29999995</v>
      </c>
      <c r="G11" s="18">
        <f t="shared" si="0"/>
        <v>2.8755000719601933E-2</v>
      </c>
      <c r="H11" s="19"/>
    </row>
    <row r="12" spans="1:8" x14ac:dyDescent="0.25">
      <c r="A12" s="14"/>
      <c r="B12" s="15" t="s">
        <v>29</v>
      </c>
      <c r="C12" s="16" t="s">
        <v>30</v>
      </c>
      <c r="D12" s="16" t="s">
        <v>31</v>
      </c>
      <c r="E12" s="17">
        <v>972000</v>
      </c>
      <c r="F12" s="17">
        <v>291016800</v>
      </c>
      <c r="G12" s="18">
        <f t="shared" si="0"/>
        <v>1.216238443019651E-2</v>
      </c>
      <c r="H12" s="19"/>
    </row>
    <row r="13" spans="1:8" x14ac:dyDescent="0.25">
      <c r="A13" s="14"/>
      <c r="B13" s="15" t="s">
        <v>32</v>
      </c>
      <c r="C13" s="16" t="s">
        <v>33</v>
      </c>
      <c r="D13" s="16" t="s">
        <v>19</v>
      </c>
      <c r="E13" s="17">
        <v>516650</v>
      </c>
      <c r="F13" s="17">
        <v>188318925</v>
      </c>
      <c r="G13" s="18">
        <f t="shared" si="0"/>
        <v>7.8703606160584003E-3</v>
      </c>
      <c r="H13" s="19"/>
    </row>
    <row r="14" spans="1:8" x14ac:dyDescent="0.25">
      <c r="A14" s="14"/>
      <c r="B14" s="15" t="s">
        <v>34</v>
      </c>
      <c r="C14" s="16" t="s">
        <v>35</v>
      </c>
      <c r="D14" s="16" t="s">
        <v>36</v>
      </c>
      <c r="E14" s="17">
        <v>89117</v>
      </c>
      <c r="F14" s="17">
        <v>211474641</v>
      </c>
      <c r="G14" s="18">
        <f t="shared" si="0"/>
        <v>8.8381010343038489E-3</v>
      </c>
      <c r="H14" s="19"/>
    </row>
    <row r="15" spans="1:8" x14ac:dyDescent="0.25">
      <c r="A15" s="14"/>
      <c r="B15" s="15" t="s">
        <v>37</v>
      </c>
      <c r="C15" s="16" t="s">
        <v>38</v>
      </c>
      <c r="D15" s="16" t="s">
        <v>39</v>
      </c>
      <c r="E15" s="17">
        <v>293440</v>
      </c>
      <c r="F15" s="17">
        <v>282465344</v>
      </c>
      <c r="G15" s="18">
        <f t="shared" si="0"/>
        <v>1.180499580070876E-2</v>
      </c>
      <c r="H15" s="19"/>
    </row>
    <row r="16" spans="1:8" x14ac:dyDescent="0.25">
      <c r="A16" s="14"/>
      <c r="B16" s="15" t="s">
        <v>40</v>
      </c>
      <c r="C16" s="16" t="s">
        <v>41</v>
      </c>
      <c r="D16" s="16" t="s">
        <v>31</v>
      </c>
      <c r="E16" s="17">
        <v>1695126</v>
      </c>
      <c r="F16" s="17">
        <v>1575195835.5</v>
      </c>
      <c r="G16" s="18">
        <f t="shared" si="0"/>
        <v>6.5831722787810132E-2</v>
      </c>
      <c r="H16" s="19"/>
    </row>
    <row r="17" spans="1:8" x14ac:dyDescent="0.25">
      <c r="A17" s="14"/>
      <c r="B17" s="15" t="s">
        <v>42</v>
      </c>
      <c r="C17" s="16" t="s">
        <v>43</v>
      </c>
      <c r="D17" s="16" t="s">
        <v>44</v>
      </c>
      <c r="E17" s="17">
        <v>43480</v>
      </c>
      <c r="F17" s="17">
        <v>18881624.800000001</v>
      </c>
      <c r="G17" s="18">
        <f t="shared" si="0"/>
        <v>7.8911450983012771E-4</v>
      </c>
      <c r="H17" s="19"/>
    </row>
    <row r="18" spans="1:8" x14ac:dyDescent="0.25">
      <c r="A18" s="14"/>
      <c r="B18" s="15" t="s">
        <v>45</v>
      </c>
      <c r="C18" s="16" t="s">
        <v>46</v>
      </c>
      <c r="D18" s="16" t="s">
        <v>47</v>
      </c>
      <c r="E18" s="17">
        <v>145305</v>
      </c>
      <c r="F18" s="17">
        <v>231805066.5</v>
      </c>
      <c r="G18" s="18">
        <f t="shared" si="0"/>
        <v>9.6877648700702725E-3</v>
      </c>
      <c r="H18" s="19"/>
    </row>
    <row r="19" spans="1:8" x14ac:dyDescent="0.25">
      <c r="A19" s="14"/>
      <c r="B19" s="15" t="s">
        <v>48</v>
      </c>
      <c r="C19" s="16" t="s">
        <v>49</v>
      </c>
      <c r="D19" s="16" t="s">
        <v>50</v>
      </c>
      <c r="E19" s="17">
        <v>28000</v>
      </c>
      <c r="F19" s="17">
        <v>78932000</v>
      </c>
      <c r="G19" s="18">
        <f t="shared" si="0"/>
        <v>3.2987831899885878E-3</v>
      </c>
      <c r="H19" s="19"/>
    </row>
    <row r="20" spans="1:8" x14ac:dyDescent="0.25">
      <c r="A20" s="14"/>
      <c r="B20" s="15" t="s">
        <v>51</v>
      </c>
      <c r="C20" s="16" t="s">
        <v>52</v>
      </c>
      <c r="D20" s="16" t="s">
        <v>53</v>
      </c>
      <c r="E20" s="17">
        <v>260000</v>
      </c>
      <c r="F20" s="17">
        <v>175279000</v>
      </c>
      <c r="G20" s="18">
        <f t="shared" si="0"/>
        <v>7.3253866462019172E-3</v>
      </c>
      <c r="H20" s="19"/>
    </row>
    <row r="21" spans="1:8" x14ac:dyDescent="0.25">
      <c r="A21" s="14"/>
      <c r="B21" s="15" t="s">
        <v>54</v>
      </c>
      <c r="C21" s="16" t="s">
        <v>55</v>
      </c>
      <c r="D21" s="16" t="s">
        <v>47</v>
      </c>
      <c r="E21" s="17">
        <v>98190</v>
      </c>
      <c r="F21" s="17">
        <v>130003560</v>
      </c>
      <c r="G21" s="18">
        <f t="shared" si="0"/>
        <v>5.4332027361104849E-3</v>
      </c>
      <c r="H21" s="19"/>
    </row>
    <row r="22" spans="1:8" x14ac:dyDescent="0.25">
      <c r="A22" s="14"/>
      <c r="B22" s="15" t="s">
        <v>56</v>
      </c>
      <c r="C22" s="16" t="s">
        <v>57</v>
      </c>
      <c r="D22" s="16" t="s">
        <v>31</v>
      </c>
      <c r="E22" s="17">
        <v>822450</v>
      </c>
      <c r="F22" s="17">
        <v>885902017.5</v>
      </c>
      <c r="G22" s="18">
        <f t="shared" si="0"/>
        <v>3.7024257377311812E-2</v>
      </c>
      <c r="H22" s="19"/>
    </row>
    <row r="23" spans="1:8" x14ac:dyDescent="0.25">
      <c r="A23" s="14"/>
      <c r="B23" s="15" t="s">
        <v>58</v>
      </c>
      <c r="C23" s="16" t="s">
        <v>59</v>
      </c>
      <c r="D23" s="16" t="s">
        <v>60</v>
      </c>
      <c r="E23" s="17">
        <v>32090</v>
      </c>
      <c r="F23" s="17">
        <v>228561025</v>
      </c>
      <c r="G23" s="18">
        <f t="shared" si="0"/>
        <v>9.5521875431581801E-3</v>
      </c>
      <c r="H23" s="19"/>
    </row>
    <row r="24" spans="1:8" x14ac:dyDescent="0.25">
      <c r="A24" s="14"/>
      <c r="B24" s="15" t="s">
        <v>61</v>
      </c>
      <c r="C24" s="16" t="s">
        <v>62</v>
      </c>
      <c r="D24" s="16" t="s">
        <v>63</v>
      </c>
      <c r="E24" s="17">
        <v>53250</v>
      </c>
      <c r="F24" s="17">
        <v>245983050</v>
      </c>
      <c r="G24" s="18">
        <f t="shared" si="0"/>
        <v>1.0280301403260051E-2</v>
      </c>
      <c r="H24" s="19"/>
    </row>
    <row r="25" spans="1:8" x14ac:dyDescent="0.25">
      <c r="A25" s="14"/>
      <c r="B25" s="15" t="s">
        <v>64</v>
      </c>
      <c r="C25" s="16" t="s">
        <v>65</v>
      </c>
      <c r="D25" s="16" t="s">
        <v>25</v>
      </c>
      <c r="E25" s="17">
        <v>480000</v>
      </c>
      <c r="F25" s="17">
        <v>113712000</v>
      </c>
      <c r="G25" s="18">
        <f t="shared" si="0"/>
        <v>4.7523340863019096E-3</v>
      </c>
      <c r="H25" s="19"/>
    </row>
    <row r="26" spans="1:8" x14ac:dyDescent="0.25">
      <c r="A26" s="14"/>
      <c r="B26" s="15" t="s">
        <v>66</v>
      </c>
      <c r="C26" s="16" t="s">
        <v>67</v>
      </c>
      <c r="D26" s="16" t="s">
        <v>68</v>
      </c>
      <c r="E26" s="17">
        <v>323000</v>
      </c>
      <c r="F26" s="17">
        <v>164778450</v>
      </c>
      <c r="G26" s="18">
        <f t="shared" si="0"/>
        <v>6.8865400716106905E-3</v>
      </c>
      <c r="H26" s="19"/>
    </row>
    <row r="27" spans="1:8" x14ac:dyDescent="0.25">
      <c r="A27" s="14"/>
      <c r="B27" s="15" t="s">
        <v>69</v>
      </c>
      <c r="C27" s="16" t="s">
        <v>70</v>
      </c>
      <c r="D27" s="16" t="s">
        <v>71</v>
      </c>
      <c r="E27" s="17">
        <v>1812350</v>
      </c>
      <c r="F27" s="17">
        <v>350019155.5</v>
      </c>
      <c r="G27" s="18">
        <f t="shared" si="0"/>
        <v>1.4628253513624406E-2</v>
      </c>
      <c r="H27" s="19"/>
    </row>
    <row r="28" spans="1:8" x14ac:dyDescent="0.25">
      <c r="A28" s="14"/>
      <c r="B28" s="15" t="s">
        <v>72</v>
      </c>
      <c r="C28" s="16" t="s">
        <v>73</v>
      </c>
      <c r="D28" s="16" t="s">
        <v>47</v>
      </c>
      <c r="E28" s="17">
        <v>141825</v>
      </c>
      <c r="F28" s="17">
        <v>172757032.5</v>
      </c>
      <c r="G28" s="18">
        <f t="shared" si="0"/>
        <v>7.2199867577574638E-3</v>
      </c>
      <c r="H28" s="19"/>
    </row>
    <row r="29" spans="1:8" x14ac:dyDescent="0.25">
      <c r="A29" s="14"/>
      <c r="B29" s="15" t="s">
        <v>74</v>
      </c>
      <c r="C29" s="16" t="s">
        <v>75</v>
      </c>
      <c r="D29" s="16" t="s">
        <v>31</v>
      </c>
      <c r="E29" s="17">
        <v>1143816</v>
      </c>
      <c r="F29" s="17">
        <v>1549870680</v>
      </c>
      <c r="G29" s="18">
        <f t="shared" si="0"/>
        <v>6.4773315586076394E-2</v>
      </c>
      <c r="H29" s="19"/>
    </row>
    <row r="30" spans="1:8" x14ac:dyDescent="0.25">
      <c r="A30" s="14"/>
      <c r="B30" s="15" t="s">
        <v>76</v>
      </c>
      <c r="C30" s="16" t="s">
        <v>77</v>
      </c>
      <c r="D30" s="16" t="s">
        <v>44</v>
      </c>
      <c r="E30" s="17">
        <v>43265</v>
      </c>
      <c r="F30" s="17">
        <v>21567602.5</v>
      </c>
      <c r="G30" s="18">
        <f t="shared" si="0"/>
        <v>9.0136883108695896E-4</v>
      </c>
      <c r="H30" s="19"/>
    </row>
    <row r="31" spans="1:8" x14ac:dyDescent="0.25">
      <c r="A31" s="14"/>
      <c r="B31" s="15" t="s">
        <v>78</v>
      </c>
      <c r="C31" s="16" t="s">
        <v>79</v>
      </c>
      <c r="D31" s="16" t="s">
        <v>80</v>
      </c>
      <c r="E31" s="17">
        <v>162098</v>
      </c>
      <c r="F31" s="17">
        <v>556287916.39999998</v>
      </c>
      <c r="G31" s="18">
        <f t="shared" si="0"/>
        <v>2.3248786644378665E-2</v>
      </c>
      <c r="H31" s="19"/>
    </row>
    <row r="32" spans="1:8" x14ac:dyDescent="0.25">
      <c r="A32" s="14"/>
      <c r="B32" s="15" t="s">
        <v>81</v>
      </c>
      <c r="C32" s="16" t="s">
        <v>82</v>
      </c>
      <c r="D32" s="16" t="s">
        <v>36</v>
      </c>
      <c r="E32" s="17">
        <v>145000</v>
      </c>
      <c r="F32" s="17">
        <v>167344500</v>
      </c>
      <c r="G32" s="18">
        <f t="shared" si="0"/>
        <v>6.9937822877545897E-3</v>
      </c>
      <c r="H32" s="19"/>
    </row>
    <row r="33" spans="1:8" x14ac:dyDescent="0.25">
      <c r="A33" s="14"/>
      <c r="B33" s="15" t="s">
        <v>83</v>
      </c>
      <c r="C33" s="16" t="s">
        <v>84</v>
      </c>
      <c r="D33" s="16" t="s">
        <v>85</v>
      </c>
      <c r="E33" s="17">
        <v>85850</v>
      </c>
      <c r="F33" s="17">
        <v>140072860</v>
      </c>
      <c r="G33" s="18">
        <f t="shared" si="0"/>
        <v>5.8540261990273259E-3</v>
      </c>
      <c r="H33" s="19"/>
    </row>
    <row r="34" spans="1:8" x14ac:dyDescent="0.25">
      <c r="A34" s="14"/>
      <c r="B34" s="15" t="s">
        <v>86</v>
      </c>
      <c r="C34" s="16" t="s">
        <v>87</v>
      </c>
      <c r="D34" s="16" t="s">
        <v>88</v>
      </c>
      <c r="E34" s="17">
        <v>275000</v>
      </c>
      <c r="F34" s="17">
        <v>126445000</v>
      </c>
      <c r="G34" s="18">
        <f t="shared" si="0"/>
        <v>5.284480824736571E-3</v>
      </c>
      <c r="H34" s="19"/>
    </row>
    <row r="35" spans="1:8" x14ac:dyDescent="0.25">
      <c r="A35" s="14"/>
      <c r="B35" s="15" t="s">
        <v>89</v>
      </c>
      <c r="C35" s="16" t="s">
        <v>90</v>
      </c>
      <c r="D35" s="16" t="s">
        <v>91</v>
      </c>
      <c r="E35" s="17">
        <v>59810</v>
      </c>
      <c r="F35" s="17">
        <v>119530285</v>
      </c>
      <c r="G35" s="18">
        <f t="shared" si="0"/>
        <v>4.9954960580315348E-3</v>
      </c>
      <c r="H35" s="19"/>
    </row>
    <row r="36" spans="1:8" x14ac:dyDescent="0.25">
      <c r="A36" s="14"/>
      <c r="B36" s="15" t="s">
        <v>92</v>
      </c>
      <c r="C36" s="16" t="s">
        <v>93</v>
      </c>
      <c r="D36" s="16" t="s">
        <v>94</v>
      </c>
      <c r="E36" s="17">
        <v>864500</v>
      </c>
      <c r="F36" s="17">
        <v>144622205</v>
      </c>
      <c r="G36" s="18">
        <f t="shared" si="0"/>
        <v>6.0441557131845581E-3</v>
      </c>
      <c r="H36" s="19"/>
    </row>
    <row r="37" spans="1:8" x14ac:dyDescent="0.25">
      <c r="A37" s="14"/>
      <c r="B37" s="15" t="s">
        <v>95</v>
      </c>
      <c r="C37" s="16" t="s">
        <v>96</v>
      </c>
      <c r="D37" s="16" t="s">
        <v>85</v>
      </c>
      <c r="E37" s="17">
        <v>610000</v>
      </c>
      <c r="F37" s="17">
        <v>231403500</v>
      </c>
      <c r="G37" s="18">
        <f t="shared" si="0"/>
        <v>9.6709823126808411E-3</v>
      </c>
      <c r="H37" s="19"/>
    </row>
    <row r="38" spans="1:8" x14ac:dyDescent="0.25">
      <c r="A38" s="14"/>
      <c r="B38" s="15" t="s">
        <v>97</v>
      </c>
      <c r="C38" s="16" t="s">
        <v>98</v>
      </c>
      <c r="D38" s="16" t="s">
        <v>99</v>
      </c>
      <c r="E38" s="17">
        <v>1198220</v>
      </c>
      <c r="F38" s="17">
        <v>386006573</v>
      </c>
      <c r="G38" s="18">
        <f t="shared" si="0"/>
        <v>1.6132265674726382E-2</v>
      </c>
      <c r="H38" s="19"/>
    </row>
    <row r="39" spans="1:8" x14ac:dyDescent="0.25">
      <c r="A39" s="14"/>
      <c r="B39" s="15" t="s">
        <v>100</v>
      </c>
      <c r="C39" s="16" t="s">
        <v>101</v>
      </c>
      <c r="D39" s="16" t="s">
        <v>102</v>
      </c>
      <c r="E39" s="17">
        <v>3050</v>
      </c>
      <c r="F39" s="17">
        <v>1067652.5</v>
      </c>
      <c r="G39" s="18">
        <f t="shared" si="0"/>
        <v>4.462010489724435E-5</v>
      </c>
      <c r="H39" s="19"/>
    </row>
    <row r="40" spans="1:8" x14ac:dyDescent="0.25">
      <c r="A40" s="14"/>
      <c r="B40" s="15" t="s">
        <v>103</v>
      </c>
      <c r="C40" s="16" t="s">
        <v>104</v>
      </c>
      <c r="D40" s="16" t="s">
        <v>60</v>
      </c>
      <c r="E40" s="17">
        <v>36000</v>
      </c>
      <c r="F40" s="17">
        <v>199224000</v>
      </c>
      <c r="G40" s="18">
        <f t="shared" si="0"/>
        <v>8.3261133918092339E-3</v>
      </c>
      <c r="H40" s="19"/>
    </row>
    <row r="41" spans="1:8" outlineLevel="1" x14ac:dyDescent="0.25">
      <c r="A41" s="14"/>
      <c r="B41" s="15" t="s">
        <v>105</v>
      </c>
      <c r="C41" s="16" t="s">
        <v>106</v>
      </c>
      <c r="D41" s="16" t="s">
        <v>47</v>
      </c>
      <c r="E41" s="17">
        <v>15052</v>
      </c>
      <c r="F41" s="17">
        <v>36148883.200000003</v>
      </c>
      <c r="G41" s="18">
        <f t="shared" si="0"/>
        <v>1.5107602523313851E-3</v>
      </c>
      <c r="H41" s="20"/>
    </row>
    <row r="42" spans="1:8" outlineLevel="1" x14ac:dyDescent="0.25">
      <c r="A42" s="14"/>
      <c r="B42" s="15" t="s">
        <v>107</v>
      </c>
      <c r="C42" s="16" t="s">
        <v>108</v>
      </c>
      <c r="D42" s="16" t="s">
        <v>109</v>
      </c>
      <c r="E42" s="17">
        <v>730000</v>
      </c>
      <c r="F42" s="17">
        <v>210057500</v>
      </c>
      <c r="G42" s="18">
        <f t="shared" si="0"/>
        <v>8.7788748534311529E-3</v>
      </c>
      <c r="H42" s="20"/>
    </row>
    <row r="43" spans="1:8" outlineLevel="1" x14ac:dyDescent="0.25">
      <c r="A43" s="14"/>
      <c r="B43" s="15" t="s">
        <v>110</v>
      </c>
      <c r="C43" s="16" t="s">
        <v>111</v>
      </c>
      <c r="D43" s="16" t="s">
        <v>112</v>
      </c>
      <c r="E43" s="17">
        <v>199620</v>
      </c>
      <c r="F43" s="17">
        <v>226349118</v>
      </c>
      <c r="G43" s="18">
        <f t="shared" si="0"/>
        <v>9.4597459272176467E-3</v>
      </c>
      <c r="H43" s="20"/>
    </row>
    <row r="44" spans="1:8" outlineLevel="1" x14ac:dyDescent="0.25">
      <c r="A44" s="14"/>
      <c r="B44" s="15" t="s">
        <v>113</v>
      </c>
      <c r="C44" s="16" t="s">
        <v>114</v>
      </c>
      <c r="D44" s="16" t="s">
        <v>115</v>
      </c>
      <c r="E44" s="17">
        <v>42500</v>
      </c>
      <c r="F44" s="17">
        <v>137287750</v>
      </c>
      <c r="G44" s="18">
        <f t="shared" si="0"/>
        <v>5.7376288690436806E-3</v>
      </c>
      <c r="H44" s="20"/>
    </row>
    <row r="45" spans="1:8" outlineLevel="1" x14ac:dyDescent="0.25">
      <c r="A45" s="14"/>
      <c r="B45" s="15" t="s">
        <v>116</v>
      </c>
      <c r="C45" s="16" t="s">
        <v>117</v>
      </c>
      <c r="D45" s="16" t="s">
        <v>118</v>
      </c>
      <c r="E45" s="17">
        <v>556250</v>
      </c>
      <c r="F45" s="17">
        <v>262132812.5</v>
      </c>
      <c r="G45" s="18">
        <f t="shared" si="0"/>
        <v>1.0955243949468282E-2</v>
      </c>
      <c r="H45" s="20"/>
    </row>
    <row r="46" spans="1:8" outlineLevel="1" x14ac:dyDescent="0.25">
      <c r="A46" s="14"/>
      <c r="B46" s="15" t="s">
        <v>119</v>
      </c>
      <c r="C46" s="16" t="s">
        <v>120</v>
      </c>
      <c r="D46" s="16" t="s">
        <v>121</v>
      </c>
      <c r="E46" s="17">
        <v>1088000</v>
      </c>
      <c r="F46" s="17">
        <v>292628480</v>
      </c>
      <c r="G46" s="18">
        <f t="shared" si="0"/>
        <v>1.2229740925555057E-2</v>
      </c>
      <c r="H46" s="20"/>
    </row>
    <row r="47" spans="1:8" outlineLevel="1" x14ac:dyDescent="0.25">
      <c r="A47" s="14"/>
      <c r="B47" s="15" t="s">
        <v>122</v>
      </c>
      <c r="C47" s="16" t="s">
        <v>123</v>
      </c>
      <c r="D47" s="16" t="s">
        <v>25</v>
      </c>
      <c r="E47" s="17">
        <v>36600</v>
      </c>
      <c r="F47" s="17">
        <v>218666700</v>
      </c>
      <c r="G47" s="18">
        <f t="shared" si="0"/>
        <v>9.1386767618998332E-3</v>
      </c>
      <c r="H47" s="20"/>
    </row>
    <row r="48" spans="1:8" outlineLevel="1" x14ac:dyDescent="0.25">
      <c r="A48" s="14"/>
      <c r="B48" s="15" t="s">
        <v>124</v>
      </c>
      <c r="C48" s="16" t="s">
        <v>125</v>
      </c>
      <c r="D48" s="16" t="s">
        <v>126</v>
      </c>
      <c r="E48" s="17">
        <v>19985</v>
      </c>
      <c r="F48" s="17">
        <v>117122092.5</v>
      </c>
      <c r="G48" s="18">
        <f t="shared" si="0"/>
        <v>4.8948511366149151E-3</v>
      </c>
      <c r="H48" s="20"/>
    </row>
    <row r="49" spans="1:8" outlineLevel="1" x14ac:dyDescent="0.25">
      <c r="A49" s="14"/>
      <c r="B49" s="15" t="s">
        <v>127</v>
      </c>
      <c r="C49" s="16" t="s">
        <v>128</v>
      </c>
      <c r="D49" s="16" t="s">
        <v>31</v>
      </c>
      <c r="E49" s="17">
        <v>793685</v>
      </c>
      <c r="F49" s="17">
        <v>323823480</v>
      </c>
      <c r="G49" s="18">
        <f t="shared" si="0"/>
        <v>1.3533464910905662E-2</v>
      </c>
      <c r="H49" s="20"/>
    </row>
    <row r="50" spans="1:8" outlineLevel="1" x14ac:dyDescent="0.25">
      <c r="A50" s="14"/>
      <c r="B50" s="15" t="s">
        <v>129</v>
      </c>
      <c r="C50" s="16" t="s">
        <v>130</v>
      </c>
      <c r="D50" s="16" t="s">
        <v>31</v>
      </c>
      <c r="E50" s="17">
        <v>415110</v>
      </c>
      <c r="F50" s="17">
        <v>568866744</v>
      </c>
      <c r="G50" s="18">
        <f t="shared" si="0"/>
        <v>2.3774490098448557E-2</v>
      </c>
      <c r="H50" s="20"/>
    </row>
    <row r="51" spans="1:8" outlineLevel="1" x14ac:dyDescent="0.25">
      <c r="A51" s="14"/>
      <c r="B51" s="15" t="s">
        <v>131</v>
      </c>
      <c r="C51" s="16" t="s">
        <v>132</v>
      </c>
      <c r="D51" s="16" t="s">
        <v>133</v>
      </c>
      <c r="E51" s="17">
        <v>118340</v>
      </c>
      <c r="F51" s="17">
        <v>157676216</v>
      </c>
      <c r="G51" s="18">
        <f t="shared" si="0"/>
        <v>6.5897183753333205E-3</v>
      </c>
      <c r="H51" s="20"/>
    </row>
    <row r="52" spans="1:8" outlineLevel="1" x14ac:dyDescent="0.25">
      <c r="A52" s="14"/>
      <c r="B52" s="15" t="s">
        <v>134</v>
      </c>
      <c r="C52" s="16" t="s">
        <v>135</v>
      </c>
      <c r="D52" s="16" t="s">
        <v>88</v>
      </c>
      <c r="E52" s="17">
        <v>303500</v>
      </c>
      <c r="F52" s="17">
        <v>111172050</v>
      </c>
      <c r="G52" s="18">
        <f t="shared" si="0"/>
        <v>4.6461826602210866E-3</v>
      </c>
      <c r="H52" s="20"/>
    </row>
    <row r="53" spans="1:8" outlineLevel="1" x14ac:dyDescent="0.25">
      <c r="A53" s="14"/>
      <c r="B53" s="15" t="s">
        <v>136</v>
      </c>
      <c r="C53" s="16" t="s">
        <v>137</v>
      </c>
      <c r="D53" s="16" t="s">
        <v>138</v>
      </c>
      <c r="E53" s="17">
        <v>500</v>
      </c>
      <c r="F53" s="17">
        <v>1286450</v>
      </c>
      <c r="G53" s="18">
        <f t="shared" si="0"/>
        <v>5.3764248147276377E-5</v>
      </c>
      <c r="H53" s="20"/>
    </row>
    <row r="54" spans="1:8" outlineLevel="1" x14ac:dyDescent="0.25">
      <c r="A54" s="14"/>
      <c r="B54" s="15" t="s">
        <v>139</v>
      </c>
      <c r="C54" s="16" t="s">
        <v>140</v>
      </c>
      <c r="D54" s="16" t="s">
        <v>141</v>
      </c>
      <c r="E54" s="17">
        <v>1210000</v>
      </c>
      <c r="F54" s="17">
        <v>317867000</v>
      </c>
      <c r="G54" s="18">
        <f t="shared" si="0"/>
        <v>1.3284527393859304E-2</v>
      </c>
      <c r="H54" s="20"/>
    </row>
    <row r="55" spans="1:8" outlineLevel="1" x14ac:dyDescent="0.25">
      <c r="A55" s="14"/>
      <c r="B55" s="15" t="s">
        <v>142</v>
      </c>
      <c r="C55" s="16" t="s">
        <v>143</v>
      </c>
      <c r="D55" s="16" t="s">
        <v>144</v>
      </c>
      <c r="E55" s="17">
        <v>1119700</v>
      </c>
      <c r="F55" s="17">
        <v>502745300</v>
      </c>
      <c r="G55" s="18">
        <f t="shared" si="0"/>
        <v>2.1011094923298151E-2</v>
      </c>
      <c r="H55" s="20"/>
    </row>
    <row r="56" spans="1:8" outlineLevel="1" x14ac:dyDescent="0.25">
      <c r="A56" s="14"/>
      <c r="B56" s="15" t="s">
        <v>145</v>
      </c>
      <c r="C56" s="16" t="s">
        <v>146</v>
      </c>
      <c r="D56" s="16" t="s">
        <v>44</v>
      </c>
      <c r="E56" s="17">
        <v>332000</v>
      </c>
      <c r="F56" s="17">
        <v>211069000</v>
      </c>
      <c r="G56" s="18">
        <f t="shared" si="0"/>
        <v>8.8211481924656832E-3</v>
      </c>
      <c r="H56" s="20"/>
    </row>
    <row r="57" spans="1:8" outlineLevel="1" x14ac:dyDescent="0.25">
      <c r="A57" s="14"/>
      <c r="B57" s="15" t="s">
        <v>147</v>
      </c>
      <c r="C57" s="16" t="s">
        <v>148</v>
      </c>
      <c r="D57" s="16" t="s">
        <v>149</v>
      </c>
      <c r="E57" s="17">
        <v>69815</v>
      </c>
      <c r="F57" s="17">
        <v>277682181</v>
      </c>
      <c r="G57" s="18">
        <f t="shared" si="0"/>
        <v>1.1605094395709833E-2</v>
      </c>
      <c r="H57" s="20"/>
    </row>
    <row r="58" spans="1:8" outlineLevel="1" x14ac:dyDescent="0.25">
      <c r="A58" s="14"/>
      <c r="B58" s="15" t="s">
        <v>150</v>
      </c>
      <c r="C58" s="16" t="s">
        <v>151</v>
      </c>
      <c r="D58" s="16" t="s">
        <v>85</v>
      </c>
      <c r="E58" s="17">
        <v>395200</v>
      </c>
      <c r="F58" s="17">
        <v>367476720</v>
      </c>
      <c r="G58" s="18">
        <f t="shared" si="0"/>
        <v>1.53578526661955E-2</v>
      </c>
      <c r="H58" s="20"/>
    </row>
    <row r="59" spans="1:8" outlineLevel="1" x14ac:dyDescent="0.25">
      <c r="A59" s="14"/>
      <c r="B59" s="15" t="s">
        <v>152</v>
      </c>
      <c r="C59" s="16" t="s">
        <v>153</v>
      </c>
      <c r="D59" s="16" t="s">
        <v>109</v>
      </c>
      <c r="E59" s="17">
        <v>42000</v>
      </c>
      <c r="F59" s="17">
        <v>172725000</v>
      </c>
      <c r="G59" s="18">
        <f t="shared" si="0"/>
        <v>7.2186480323668326E-3</v>
      </c>
      <c r="H59" s="20"/>
    </row>
    <row r="60" spans="1:8" outlineLevel="1" x14ac:dyDescent="0.25">
      <c r="A60" s="14"/>
      <c r="B60" s="15" t="s">
        <v>154</v>
      </c>
      <c r="C60" s="16" t="s">
        <v>155</v>
      </c>
      <c r="D60" s="16" t="s">
        <v>36</v>
      </c>
      <c r="E60" s="17">
        <v>89117</v>
      </c>
      <c r="F60" s="17">
        <v>11014861.199999999</v>
      </c>
      <c r="G60" s="18">
        <f t="shared" si="0"/>
        <v>4.6034103996626875E-4</v>
      </c>
      <c r="H60" s="20"/>
    </row>
    <row r="61" spans="1:8" outlineLevel="1" x14ac:dyDescent="0.25">
      <c r="A61" s="14"/>
      <c r="B61" s="15" t="s">
        <v>156</v>
      </c>
      <c r="C61" s="16" t="s">
        <v>157</v>
      </c>
      <c r="D61" s="16" t="s">
        <v>47</v>
      </c>
      <c r="E61" s="17">
        <v>92131</v>
      </c>
      <c r="F61" s="17">
        <v>198339616.80000001</v>
      </c>
      <c r="G61" s="18">
        <f t="shared" si="0"/>
        <v>8.2891526099505668E-3</v>
      </c>
      <c r="H61" s="20"/>
    </row>
    <row r="62" spans="1:8" outlineLevel="1" x14ac:dyDescent="0.25">
      <c r="A62" s="14"/>
      <c r="B62" s="15" t="s">
        <v>158</v>
      </c>
      <c r="C62" s="16" t="s">
        <v>159</v>
      </c>
      <c r="D62" s="16" t="s">
        <v>160</v>
      </c>
      <c r="E62" s="17">
        <v>7800</v>
      </c>
      <c r="F62" s="17">
        <v>105144000</v>
      </c>
      <c r="G62" s="18">
        <f t="shared" si="0"/>
        <v>4.3942540380094274E-3</v>
      </c>
      <c r="H62" s="20"/>
    </row>
    <row r="63" spans="1:8" outlineLevel="1" x14ac:dyDescent="0.25">
      <c r="A63" s="14"/>
      <c r="B63" s="15" t="s">
        <v>161</v>
      </c>
      <c r="C63" s="16" t="s">
        <v>162</v>
      </c>
      <c r="D63" s="16" t="s">
        <v>163</v>
      </c>
      <c r="E63" s="17">
        <v>36000</v>
      </c>
      <c r="F63" s="17">
        <v>99324000</v>
      </c>
      <c r="G63" s="18">
        <f t="shared" si="0"/>
        <v>4.1510203917603317E-3</v>
      </c>
      <c r="H63" s="20"/>
    </row>
    <row r="64" spans="1:8" outlineLevel="1" x14ac:dyDescent="0.25">
      <c r="A64" s="14"/>
      <c r="B64" s="15" t="s">
        <v>164</v>
      </c>
      <c r="C64" s="16" t="s">
        <v>165</v>
      </c>
      <c r="D64" s="16" t="s">
        <v>47</v>
      </c>
      <c r="E64" s="17">
        <v>25000</v>
      </c>
      <c r="F64" s="17">
        <v>151275000</v>
      </c>
      <c r="G64" s="18">
        <f t="shared" si="0"/>
        <v>6.3221941299539302E-3</v>
      </c>
      <c r="H64" s="20"/>
    </row>
    <row r="65" spans="1:8" outlineLevel="1" x14ac:dyDescent="0.25">
      <c r="A65" s="14"/>
      <c r="B65" s="15" t="s">
        <v>166</v>
      </c>
      <c r="C65" s="16" t="s">
        <v>167</v>
      </c>
      <c r="D65" s="16" t="s">
        <v>16</v>
      </c>
      <c r="E65" s="17">
        <v>394482</v>
      </c>
      <c r="F65" s="17">
        <v>776616713.39999998</v>
      </c>
      <c r="G65" s="18">
        <f t="shared" si="0"/>
        <v>3.2456926965338584E-2</v>
      </c>
      <c r="H65" s="20"/>
    </row>
    <row r="66" spans="1:8" outlineLevel="1" x14ac:dyDescent="0.25">
      <c r="A66" s="14"/>
      <c r="B66" s="15" t="s">
        <v>168</v>
      </c>
      <c r="C66" s="16" t="s">
        <v>169</v>
      </c>
      <c r="D66" s="16" t="s">
        <v>170</v>
      </c>
      <c r="E66" s="17">
        <v>179000</v>
      </c>
      <c r="F66" s="17">
        <v>211631700</v>
      </c>
      <c r="G66" s="18">
        <f t="shared" si="0"/>
        <v>8.8446649575420339E-3</v>
      </c>
      <c r="H66" s="20"/>
    </row>
    <row r="67" spans="1:8" outlineLevel="1" x14ac:dyDescent="0.25">
      <c r="A67" s="14"/>
      <c r="B67" s="15" t="s">
        <v>171</v>
      </c>
      <c r="C67" s="16" t="s">
        <v>172</v>
      </c>
      <c r="D67" s="16" t="s">
        <v>173</v>
      </c>
      <c r="E67" s="17">
        <v>19250</v>
      </c>
      <c r="F67" s="17">
        <v>133989625</v>
      </c>
      <c r="G67" s="18">
        <f t="shared" si="0"/>
        <v>5.599791245412186E-3</v>
      </c>
      <c r="H67" s="20"/>
    </row>
    <row r="68" spans="1:8" outlineLevel="1" x14ac:dyDescent="0.25">
      <c r="A68" s="14"/>
      <c r="B68" s="15" t="s">
        <v>174</v>
      </c>
      <c r="C68" s="16" t="s">
        <v>175</v>
      </c>
      <c r="D68" s="16" t="s">
        <v>176</v>
      </c>
      <c r="E68" s="17">
        <v>108625</v>
      </c>
      <c r="F68" s="17">
        <v>339333637.5</v>
      </c>
      <c r="G68" s="18">
        <f t="shared" si="0"/>
        <v>1.4181676622696513E-2</v>
      </c>
      <c r="H68" s="20"/>
    </row>
    <row r="69" spans="1:8" outlineLevel="1" x14ac:dyDescent="0.25">
      <c r="A69" s="14"/>
      <c r="B69" s="15" t="s">
        <v>177</v>
      </c>
      <c r="C69" s="16" t="s">
        <v>178</v>
      </c>
      <c r="D69" s="16" t="s">
        <v>31</v>
      </c>
      <c r="E69" s="17">
        <v>2667500</v>
      </c>
      <c r="F69" s="17">
        <v>393242850</v>
      </c>
      <c r="G69" s="18">
        <f t="shared" si="0"/>
        <v>1.6434689392935738E-2</v>
      </c>
      <c r="H69" s="20"/>
    </row>
    <row r="70" spans="1:8" outlineLevel="1" x14ac:dyDescent="0.25">
      <c r="A70" s="14"/>
      <c r="B70" s="15" t="s">
        <v>179</v>
      </c>
      <c r="C70" s="16" t="s">
        <v>180</v>
      </c>
      <c r="D70" s="16" t="s">
        <v>68</v>
      </c>
      <c r="E70" s="17">
        <v>36950</v>
      </c>
      <c r="F70" s="17">
        <v>469043300</v>
      </c>
      <c r="G70" s="18">
        <f t="shared" si="0"/>
        <v>1.9602596582080453E-2</v>
      </c>
      <c r="H70" s="20"/>
    </row>
    <row r="71" spans="1:8" outlineLevel="1" x14ac:dyDescent="0.25">
      <c r="A71" s="14"/>
      <c r="B71" s="15" t="s">
        <v>181</v>
      </c>
      <c r="C71" s="16" t="s">
        <v>182</v>
      </c>
      <c r="D71" s="16" t="s">
        <v>60</v>
      </c>
      <c r="E71" s="17">
        <v>47850</v>
      </c>
      <c r="F71" s="17">
        <v>175963590</v>
      </c>
      <c r="G71" s="18">
        <f t="shared" ref="G71:G90" si="1">+F71/$F$109</f>
        <v>7.3539975262510012E-3</v>
      </c>
      <c r="H71" s="20"/>
    </row>
    <row r="72" spans="1:8" x14ac:dyDescent="0.25">
      <c r="A72" s="14"/>
      <c r="B72" s="15" t="s">
        <v>183</v>
      </c>
      <c r="C72" s="16" t="s">
        <v>184</v>
      </c>
      <c r="D72" s="16" t="s">
        <v>60</v>
      </c>
      <c r="E72" s="17">
        <v>121400</v>
      </c>
      <c r="F72" s="17">
        <v>1207662.92</v>
      </c>
      <c r="G72" s="18">
        <f t="shared" si="1"/>
        <v>5.0471521558664833E-5</v>
      </c>
      <c r="H72" s="20"/>
    </row>
    <row r="73" spans="1:8" x14ac:dyDescent="0.25">
      <c r="A73" s="14"/>
      <c r="B73" s="15" t="s">
        <v>185</v>
      </c>
      <c r="C73" s="16" t="s">
        <v>186</v>
      </c>
      <c r="D73" s="16" t="s">
        <v>31</v>
      </c>
      <c r="E73" s="17">
        <v>207000</v>
      </c>
      <c r="F73" s="17">
        <v>188721900</v>
      </c>
      <c r="G73" s="18">
        <f t="shared" si="1"/>
        <v>7.887202038497786E-3</v>
      </c>
      <c r="H73" s="20"/>
    </row>
    <row r="74" spans="1:8" x14ac:dyDescent="0.25">
      <c r="A74" s="14"/>
      <c r="B74" s="15" t="s">
        <v>187</v>
      </c>
      <c r="C74" s="16" t="s">
        <v>188</v>
      </c>
      <c r="D74" s="16" t="s">
        <v>189</v>
      </c>
      <c r="E74" s="17">
        <v>21261</v>
      </c>
      <c r="F74" s="17">
        <v>310389339</v>
      </c>
      <c r="G74" s="18">
        <f t="shared" si="1"/>
        <v>1.2972015581068126E-2</v>
      </c>
      <c r="H74" s="20"/>
    </row>
    <row r="75" spans="1:8" x14ac:dyDescent="0.25">
      <c r="A75" s="14"/>
      <c r="B75" s="15" t="s">
        <v>190</v>
      </c>
      <c r="C75" s="16" t="s">
        <v>191</v>
      </c>
      <c r="D75" s="16" t="s">
        <v>25</v>
      </c>
      <c r="E75" s="17">
        <v>186500</v>
      </c>
      <c r="F75" s="17">
        <v>308433700</v>
      </c>
      <c r="G75" s="18">
        <f t="shared" si="1"/>
        <v>1.2890284102594424E-2</v>
      </c>
      <c r="H75" s="20"/>
    </row>
    <row r="76" spans="1:8" x14ac:dyDescent="0.25">
      <c r="A76" s="14"/>
      <c r="B76" s="15" t="s">
        <v>192</v>
      </c>
      <c r="C76" s="16" t="s">
        <v>193</v>
      </c>
      <c r="D76" s="16" t="s">
        <v>194</v>
      </c>
      <c r="E76" s="17">
        <v>38894</v>
      </c>
      <c r="F76" s="17">
        <v>109537172.2</v>
      </c>
      <c r="G76" s="18">
        <f t="shared" si="1"/>
        <v>4.5778566656393517E-3</v>
      </c>
      <c r="H76" s="20"/>
    </row>
    <row r="77" spans="1:8" x14ac:dyDescent="0.25">
      <c r="A77" s="14"/>
      <c r="B77" s="15" t="s">
        <v>195</v>
      </c>
      <c r="C77" s="16" t="s">
        <v>196</v>
      </c>
      <c r="D77" s="16" t="s">
        <v>176</v>
      </c>
      <c r="E77" s="17">
        <v>145900</v>
      </c>
      <c r="F77" s="17">
        <v>254318290</v>
      </c>
      <c r="G77" s="18">
        <f t="shared" si="1"/>
        <v>1.0628653777411479E-2</v>
      </c>
      <c r="H77" s="20"/>
    </row>
    <row r="78" spans="1:8" x14ac:dyDescent="0.25">
      <c r="B78" s="15" t="s">
        <v>197</v>
      </c>
      <c r="C78" s="16" t="s">
        <v>198</v>
      </c>
      <c r="D78" s="16" t="s">
        <v>47</v>
      </c>
      <c r="E78" s="17">
        <v>32750</v>
      </c>
      <c r="F78" s="17">
        <v>129716200</v>
      </c>
      <c r="G78" s="18">
        <f t="shared" si="1"/>
        <v>5.4211931793087427E-3</v>
      </c>
      <c r="H78" s="20"/>
    </row>
    <row r="79" spans="1:8" x14ac:dyDescent="0.25">
      <c r="B79" s="15" t="s">
        <v>199</v>
      </c>
      <c r="C79" s="16" t="s">
        <v>200</v>
      </c>
      <c r="D79" s="16" t="s">
        <v>85</v>
      </c>
      <c r="E79" s="17">
        <v>368500</v>
      </c>
      <c r="F79" s="17">
        <v>375870000</v>
      </c>
      <c r="G79" s="18">
        <f t="shared" si="1"/>
        <v>1.5708630689973781E-2</v>
      </c>
      <c r="H79" s="20"/>
    </row>
    <row r="80" spans="1:8" x14ac:dyDescent="0.25">
      <c r="B80" s="15" t="s">
        <v>201</v>
      </c>
      <c r="C80" s="16" t="s">
        <v>202</v>
      </c>
      <c r="D80" s="16" t="s">
        <v>88</v>
      </c>
      <c r="E80" s="17">
        <v>1514550</v>
      </c>
      <c r="F80" s="17">
        <v>539179800</v>
      </c>
      <c r="G80" s="18">
        <f t="shared" si="1"/>
        <v>2.2533791879357026E-2</v>
      </c>
      <c r="H80" s="20"/>
    </row>
    <row r="81" spans="1:8" x14ac:dyDescent="0.25">
      <c r="B81" s="15" t="s">
        <v>203</v>
      </c>
      <c r="C81" s="16" t="s">
        <v>204</v>
      </c>
      <c r="D81" s="16" t="s">
        <v>205</v>
      </c>
      <c r="E81" s="17">
        <v>649260</v>
      </c>
      <c r="F81" s="17">
        <v>166535190</v>
      </c>
      <c r="G81" s="18">
        <f t="shared" si="1"/>
        <v>6.9599590193274666E-3</v>
      </c>
      <c r="H81" s="20"/>
    </row>
    <row r="82" spans="1:8" x14ac:dyDescent="0.25">
      <c r="A82" s="21" t="s">
        <v>206</v>
      </c>
      <c r="B82" s="15" t="s">
        <v>207</v>
      </c>
      <c r="C82" s="16" t="s">
        <v>208</v>
      </c>
      <c r="D82" s="16" t="s">
        <v>209</v>
      </c>
      <c r="E82" s="17">
        <v>1280500</v>
      </c>
      <c r="F82" s="17">
        <v>350344800</v>
      </c>
      <c r="G82" s="18">
        <f t="shared" si="1"/>
        <v>1.4641863083919245E-2</v>
      </c>
      <c r="H82" s="20"/>
    </row>
    <row r="83" spans="1:8" x14ac:dyDescent="0.25">
      <c r="B83" s="15" t="s">
        <v>210</v>
      </c>
      <c r="C83" s="16" t="s">
        <v>211</v>
      </c>
      <c r="D83" s="16" t="s">
        <v>91</v>
      </c>
      <c r="E83" s="17">
        <v>238175</v>
      </c>
      <c r="F83" s="17">
        <v>174105925</v>
      </c>
      <c r="G83" s="18">
        <f t="shared" si="1"/>
        <v>7.2763606479933846E-3</v>
      </c>
      <c r="H83" s="20"/>
    </row>
    <row r="84" spans="1:8" x14ac:dyDescent="0.25">
      <c r="B84" s="15" t="s">
        <v>212</v>
      </c>
      <c r="C84" s="16" t="s">
        <v>213</v>
      </c>
      <c r="D84" s="16" t="s">
        <v>214</v>
      </c>
      <c r="E84" s="17">
        <v>37014</v>
      </c>
      <c r="F84" s="17">
        <v>140116497</v>
      </c>
      <c r="G84" s="18">
        <f t="shared" si="1"/>
        <v>5.8558499080687988E-3</v>
      </c>
      <c r="H84" s="20"/>
    </row>
    <row r="85" spans="1:8" x14ac:dyDescent="0.25">
      <c r="B85" s="15" t="s">
        <v>215</v>
      </c>
      <c r="C85" s="16" t="s">
        <v>216</v>
      </c>
      <c r="D85" s="16" t="s">
        <v>217</v>
      </c>
      <c r="E85" s="17">
        <v>32850</v>
      </c>
      <c r="F85" s="17">
        <v>44761410</v>
      </c>
      <c r="G85" s="18">
        <f t="shared" si="1"/>
        <v>1.8707011968300193E-3</v>
      </c>
      <c r="H85" s="20"/>
    </row>
    <row r="86" spans="1:8" x14ac:dyDescent="0.25">
      <c r="A86" s="1" t="s">
        <v>218</v>
      </c>
      <c r="B86" s="15" t="s">
        <v>219</v>
      </c>
      <c r="C86" s="16" t="s">
        <v>220</v>
      </c>
      <c r="D86" s="16" t="s">
        <v>25</v>
      </c>
      <c r="E86" s="17">
        <v>162680</v>
      </c>
      <c r="F86" s="17">
        <v>275840208</v>
      </c>
      <c r="G86" s="18">
        <f t="shared" si="1"/>
        <v>1.1528113328857189E-2</v>
      </c>
      <c r="H86" s="20"/>
    </row>
    <row r="87" spans="1:8" x14ac:dyDescent="0.25">
      <c r="B87" s="15" t="s">
        <v>221</v>
      </c>
      <c r="C87" s="16" t="s">
        <v>222</v>
      </c>
      <c r="D87" s="16" t="s">
        <v>223</v>
      </c>
      <c r="E87" s="17">
        <v>352500</v>
      </c>
      <c r="F87" s="17">
        <v>91121250</v>
      </c>
      <c r="G87" s="18">
        <f t="shared" si="1"/>
        <v>3.8082051354425025E-3</v>
      </c>
      <c r="H87" s="20"/>
    </row>
    <row r="88" spans="1:8" x14ac:dyDescent="0.25">
      <c r="B88" s="15" t="s">
        <v>224</v>
      </c>
      <c r="C88" s="16" t="s">
        <v>225</v>
      </c>
      <c r="D88" s="16" t="s">
        <v>60</v>
      </c>
      <c r="E88" s="17">
        <v>694</v>
      </c>
      <c r="F88" s="17">
        <v>6660665</v>
      </c>
      <c r="G88" s="18">
        <f t="shared" si="1"/>
        <v>2.783673254972044E-4</v>
      </c>
      <c r="H88" s="20"/>
    </row>
    <row r="89" spans="1:8" x14ac:dyDescent="0.25">
      <c r="B89" s="15" t="s">
        <v>226</v>
      </c>
      <c r="C89" s="16" t="s">
        <v>227</v>
      </c>
      <c r="D89" s="16" t="s">
        <v>228</v>
      </c>
      <c r="E89" s="17">
        <v>11790</v>
      </c>
      <c r="F89" s="17">
        <v>23021154</v>
      </c>
      <c r="G89" s="18">
        <f t="shared" si="1"/>
        <v>9.6211670589036824E-4</v>
      </c>
      <c r="H89" s="20"/>
    </row>
    <row r="90" spans="1:8" x14ac:dyDescent="0.25">
      <c r="B90" s="15" t="s">
        <v>229</v>
      </c>
      <c r="C90" s="16" t="s">
        <v>230</v>
      </c>
      <c r="D90" s="16" t="s">
        <v>231</v>
      </c>
      <c r="E90" s="17">
        <v>5800</v>
      </c>
      <c r="F90" s="17">
        <v>60586800</v>
      </c>
      <c r="G90" s="18">
        <f t="shared" si="1"/>
        <v>2.532087333086715E-3</v>
      </c>
      <c r="H90" s="20"/>
    </row>
    <row r="91" spans="1:8" x14ac:dyDescent="0.25">
      <c r="A91" s="22" t="s">
        <v>232</v>
      </c>
      <c r="B91" s="15"/>
      <c r="C91" s="16"/>
      <c r="D91" s="16"/>
      <c r="E91" s="17"/>
      <c r="F91" s="17"/>
      <c r="G91" s="18"/>
      <c r="H91" s="20"/>
    </row>
    <row r="92" spans="1:8" hidden="1" x14ac:dyDescent="0.25">
      <c r="B92" s="15"/>
      <c r="C92" s="16"/>
      <c r="D92" s="16"/>
      <c r="E92" s="17"/>
      <c r="F92" s="17"/>
      <c r="G92" s="18"/>
      <c r="H92" s="20"/>
    </row>
    <row r="93" spans="1:8" hidden="1" x14ac:dyDescent="0.25">
      <c r="B93" s="15"/>
      <c r="C93" s="16"/>
      <c r="D93" s="16"/>
      <c r="E93" s="17"/>
      <c r="F93" s="17"/>
      <c r="G93" s="23"/>
      <c r="H93" s="20"/>
    </row>
    <row r="94" spans="1:8" hidden="1" x14ac:dyDescent="0.25">
      <c r="B94" s="15"/>
      <c r="C94" s="16"/>
      <c r="D94" s="16"/>
      <c r="E94" s="17"/>
      <c r="F94" s="17"/>
      <c r="G94" s="23">
        <f>+F94/$F$109</f>
        <v>0</v>
      </c>
      <c r="H94" s="20"/>
    </row>
    <row r="95" spans="1:8" hidden="1" x14ac:dyDescent="0.25">
      <c r="B95" s="15"/>
      <c r="C95" s="16"/>
      <c r="D95" s="16"/>
      <c r="E95" s="17"/>
      <c r="F95" s="17"/>
      <c r="G95" s="24"/>
      <c r="H95" s="20"/>
    </row>
    <row r="96" spans="1:8" x14ac:dyDescent="0.25">
      <c r="B96" s="15"/>
      <c r="C96" s="16"/>
      <c r="D96" s="16"/>
      <c r="E96" s="17"/>
      <c r="F96" s="17"/>
      <c r="G96" s="24"/>
      <c r="H96" s="20"/>
    </row>
    <row r="97" spans="1:8" x14ac:dyDescent="0.25">
      <c r="B97" s="25"/>
      <c r="C97" s="25" t="s">
        <v>233</v>
      </c>
      <c r="D97" s="25"/>
      <c r="E97" s="26"/>
      <c r="F97" s="27">
        <f>SUBTOTAL(109,Table134567685[Market Value])</f>
        <v>22966839648.419998</v>
      </c>
      <c r="G97" s="28">
        <f>+F97/$F$109</f>
        <v>0.9598467612548941</v>
      </c>
      <c r="H97" s="29"/>
    </row>
    <row r="98" spans="1:8" x14ac:dyDescent="0.25">
      <c r="A98" s="1" t="s">
        <v>234</v>
      </c>
    </row>
    <row r="99" spans="1:8" x14ac:dyDescent="0.25">
      <c r="A99" s="1" t="s">
        <v>235</v>
      </c>
      <c r="B99" s="30"/>
      <c r="C99" s="30" t="s">
        <v>236</v>
      </c>
      <c r="D99" s="30"/>
      <c r="E99" s="30"/>
      <c r="F99" s="30" t="s">
        <v>11</v>
      </c>
      <c r="G99" s="31" t="s">
        <v>12</v>
      </c>
      <c r="H99" s="30" t="s">
        <v>13</v>
      </c>
    </row>
    <row r="100" spans="1:8" x14ac:dyDescent="0.25">
      <c r="B100" s="32"/>
      <c r="C100" s="25" t="s">
        <v>237</v>
      </c>
      <c r="D100" s="16"/>
      <c r="E100" s="33"/>
      <c r="F100" s="34" t="s">
        <v>238</v>
      </c>
      <c r="G100" s="35">
        <v>0</v>
      </c>
      <c r="H100" s="16"/>
    </row>
    <row r="101" spans="1:8" x14ac:dyDescent="0.25">
      <c r="B101" s="32" t="s">
        <v>239</v>
      </c>
      <c r="C101" s="25" t="s">
        <v>240</v>
      </c>
      <c r="D101" s="25"/>
      <c r="E101" s="26"/>
      <c r="F101" s="17">
        <v>961676915.75999999</v>
      </c>
      <c r="G101" s="35">
        <f>+F101/$F$109</f>
        <v>4.0191096689671607E-2</v>
      </c>
      <c r="H101" s="16"/>
    </row>
    <row r="102" spans="1:8" x14ac:dyDescent="0.25">
      <c r="B102" s="32"/>
      <c r="C102" s="25" t="s">
        <v>241</v>
      </c>
      <c r="D102" s="16"/>
      <c r="E102" s="33"/>
      <c r="F102" s="26" t="s">
        <v>238</v>
      </c>
      <c r="G102" s="35">
        <v>0</v>
      </c>
      <c r="H102" s="16"/>
    </row>
    <row r="103" spans="1:8" x14ac:dyDescent="0.25">
      <c r="B103" s="32"/>
      <c r="C103" s="25" t="s">
        <v>242</v>
      </c>
      <c r="D103" s="16"/>
      <c r="E103" s="33"/>
      <c r="F103" s="26" t="s">
        <v>238</v>
      </c>
      <c r="G103" s="35">
        <v>0</v>
      </c>
      <c r="H103" s="16"/>
    </row>
    <row r="104" spans="1:8" x14ac:dyDescent="0.25">
      <c r="B104" s="32"/>
      <c r="C104" s="25" t="s">
        <v>243</v>
      </c>
      <c r="D104" s="16"/>
      <c r="E104" s="33"/>
      <c r="F104" s="26" t="s">
        <v>238</v>
      </c>
      <c r="G104" s="35">
        <v>0</v>
      </c>
      <c r="H104" s="16"/>
    </row>
    <row r="105" spans="1:8" x14ac:dyDescent="0.25">
      <c r="B105" s="16" t="s">
        <v>218</v>
      </c>
      <c r="C105" s="16" t="s">
        <v>244</v>
      </c>
      <c r="D105" s="16"/>
      <c r="E105" s="33"/>
      <c r="F105" s="17">
        <v>-905850.16</v>
      </c>
      <c r="G105" s="35">
        <f>+F105/$F$109</f>
        <v>-3.7857944565657441E-5</v>
      </c>
      <c r="H105" s="16"/>
    </row>
    <row r="106" spans="1:8" x14ac:dyDescent="0.25">
      <c r="B106" s="32"/>
      <c r="C106" s="16"/>
      <c r="D106" s="16"/>
      <c r="E106" s="33"/>
      <c r="F106" s="34"/>
      <c r="G106" s="35"/>
      <c r="H106" s="16"/>
    </row>
    <row r="107" spans="1:8" x14ac:dyDescent="0.25">
      <c r="B107" s="32"/>
      <c r="C107" s="16" t="s">
        <v>245</v>
      </c>
      <c r="D107" s="16"/>
      <c r="E107" s="33"/>
      <c r="F107" s="36">
        <f>SUM(F100:F106)</f>
        <v>960771065.60000002</v>
      </c>
      <c r="G107" s="35">
        <f>+F107/$F$109</f>
        <v>4.015323874510595E-2</v>
      </c>
      <c r="H107" s="16"/>
    </row>
    <row r="108" spans="1:8" x14ac:dyDescent="0.25">
      <c r="B108" s="32"/>
      <c r="C108" s="16"/>
      <c r="D108" s="16"/>
      <c r="E108" s="33"/>
      <c r="F108" s="36"/>
      <c r="G108" s="35"/>
      <c r="H108" s="16"/>
    </row>
    <row r="109" spans="1:8" x14ac:dyDescent="0.25">
      <c r="B109" s="37"/>
      <c r="C109" s="38" t="s">
        <v>246</v>
      </c>
      <c r="D109" s="39"/>
      <c r="E109" s="40"/>
      <c r="F109" s="40">
        <f>+F107+F97</f>
        <v>23927610714.019997</v>
      </c>
      <c r="G109" s="41">
        <v>1</v>
      </c>
      <c r="H109" s="16"/>
    </row>
    <row r="110" spans="1:8" x14ac:dyDescent="0.25">
      <c r="F110" s="42"/>
    </row>
    <row r="111" spans="1:8" x14ac:dyDescent="0.25">
      <c r="C111" s="25" t="s">
        <v>247</v>
      </c>
      <c r="D111" s="43"/>
      <c r="F111" s="5">
        <v>0</v>
      </c>
    </row>
    <row r="112" spans="1:8" x14ac:dyDescent="0.25">
      <c r="C112" s="25" t="s">
        <v>248</v>
      </c>
      <c r="D112" s="44"/>
    </row>
    <row r="113" spans="2:8" x14ac:dyDescent="0.25">
      <c r="C113" s="25" t="s">
        <v>249</v>
      </c>
      <c r="D113" s="44"/>
    </row>
    <row r="114" spans="2:8" x14ac:dyDescent="0.25">
      <c r="C114" s="25" t="s">
        <v>250</v>
      </c>
      <c r="D114" s="45">
        <v>29.2148</v>
      </c>
    </row>
    <row r="115" spans="2:8" x14ac:dyDescent="0.25">
      <c r="C115" s="25" t="s">
        <v>251</v>
      </c>
      <c r="D115" s="45">
        <v>29.935600000000001</v>
      </c>
    </row>
    <row r="116" spans="2:8" x14ac:dyDescent="0.25">
      <c r="C116" s="25" t="s">
        <v>252</v>
      </c>
      <c r="D116" s="46"/>
    </row>
    <row r="117" spans="2:8" x14ac:dyDescent="0.25">
      <c r="C117" s="25" t="s">
        <v>253</v>
      </c>
      <c r="D117" s="44">
        <v>0</v>
      </c>
    </row>
    <row r="118" spans="2:8" x14ac:dyDescent="0.25">
      <c r="C118" s="25" t="s">
        <v>254</v>
      </c>
      <c r="D118" s="44">
        <v>0</v>
      </c>
      <c r="F118" s="42"/>
      <c r="G118" s="47"/>
    </row>
    <row r="119" spans="2:8" x14ac:dyDescent="0.25">
      <c r="B119" s="48"/>
      <c r="C119" s="49"/>
    </row>
    <row r="120" spans="2:8" x14ac:dyDescent="0.25">
      <c r="F120" s="5"/>
    </row>
    <row r="121" spans="2:8" x14ac:dyDescent="0.25">
      <c r="C121" s="30" t="s">
        <v>255</v>
      </c>
      <c r="D121" s="30"/>
      <c r="E121" s="30"/>
      <c r="F121" s="30"/>
      <c r="G121" s="31"/>
      <c r="H121" s="30"/>
    </row>
    <row r="122" spans="2:8" x14ac:dyDescent="0.25">
      <c r="C122" s="30" t="s">
        <v>256</v>
      </c>
      <c r="D122" s="30"/>
      <c r="E122" s="30"/>
      <c r="F122" s="30" t="s">
        <v>11</v>
      </c>
      <c r="G122" s="31" t="s">
        <v>12</v>
      </c>
      <c r="H122" s="30" t="s">
        <v>13</v>
      </c>
    </row>
    <row r="123" spans="2:8" x14ac:dyDescent="0.25">
      <c r="C123" s="25" t="s">
        <v>257</v>
      </c>
      <c r="D123" s="16"/>
      <c r="E123" s="33"/>
      <c r="F123" s="50">
        <f>SUMIF(Table134567685[[Industry ]],A98,Table134567685[Market Value])</f>
        <v>0</v>
      </c>
      <c r="G123" s="51">
        <f>+F123/$F$109</f>
        <v>0</v>
      </c>
      <c r="H123" s="16"/>
    </row>
    <row r="124" spans="2:8" x14ac:dyDescent="0.25">
      <c r="C124" s="16" t="s">
        <v>258</v>
      </c>
      <c r="D124" s="16"/>
      <c r="E124" s="33"/>
      <c r="F124" s="50">
        <f>SUMIF(Table134567685[[Industry ]],A99,Table134567685[Market Value])</f>
        <v>0</v>
      </c>
      <c r="G124" s="51">
        <f>+F124/$F$109</f>
        <v>0</v>
      </c>
      <c r="H124" s="16"/>
    </row>
    <row r="125" spans="2:8" x14ac:dyDescent="0.25">
      <c r="C125" s="16" t="s">
        <v>259</v>
      </c>
      <c r="D125" s="16"/>
      <c r="E125" s="33"/>
      <c r="F125" s="50">
        <f>SUMIF($E$137:$E$144,C125,H137:H144)</f>
        <v>0</v>
      </c>
      <c r="G125" s="51">
        <f>+F125/$F$109</f>
        <v>0</v>
      </c>
      <c r="H125" s="16"/>
    </row>
    <row r="126" spans="2:8" x14ac:dyDescent="0.25">
      <c r="C126" s="16" t="s">
        <v>260</v>
      </c>
      <c r="D126" s="16"/>
      <c r="E126" s="33"/>
      <c r="F126" s="50">
        <f t="shared" ref="F126:F134" si="2">SUMIF($E$137:$E$144,C126,H138:H145)</f>
        <v>0</v>
      </c>
      <c r="G126" s="51">
        <f t="shared" ref="G126:G134" si="3">+F126/$F$109</f>
        <v>0</v>
      </c>
      <c r="H126" s="16"/>
    </row>
    <row r="127" spans="2:8" x14ac:dyDescent="0.25">
      <c r="C127" s="16" t="s">
        <v>261</v>
      </c>
      <c r="D127" s="16"/>
      <c r="E127" s="33"/>
      <c r="F127" s="50">
        <f t="shared" si="2"/>
        <v>0</v>
      </c>
      <c r="G127" s="51">
        <f t="shared" si="3"/>
        <v>0</v>
      </c>
      <c r="H127" s="16"/>
    </row>
    <row r="128" spans="2:8" x14ac:dyDescent="0.25">
      <c r="C128" s="16" t="s">
        <v>262</v>
      </c>
      <c r="D128" s="16"/>
      <c r="E128" s="33"/>
      <c r="F128" s="50">
        <f t="shared" si="2"/>
        <v>0</v>
      </c>
      <c r="G128" s="51">
        <f t="shared" si="3"/>
        <v>0</v>
      </c>
      <c r="H128" s="16"/>
    </row>
    <row r="129" spans="3:8" x14ac:dyDescent="0.25">
      <c r="C129" s="16" t="s">
        <v>263</v>
      </c>
      <c r="D129" s="16"/>
      <c r="E129" s="33"/>
      <c r="F129" s="50">
        <f t="shared" si="2"/>
        <v>0</v>
      </c>
      <c r="G129" s="51">
        <f t="shared" si="3"/>
        <v>0</v>
      </c>
      <c r="H129" s="16"/>
    </row>
    <row r="130" spans="3:8" x14ac:dyDescent="0.25">
      <c r="C130" s="16" t="s">
        <v>264</v>
      </c>
      <c r="D130" s="16"/>
      <c r="E130" s="33"/>
      <c r="F130" s="50">
        <f t="shared" si="2"/>
        <v>0</v>
      </c>
      <c r="G130" s="51">
        <f t="shared" si="3"/>
        <v>0</v>
      </c>
      <c r="H130" s="16"/>
    </row>
    <row r="131" spans="3:8" x14ac:dyDescent="0.25">
      <c r="C131" s="16" t="s">
        <v>265</v>
      </c>
      <c r="D131" s="16"/>
      <c r="E131" s="33"/>
      <c r="F131" s="50">
        <f t="shared" si="2"/>
        <v>0</v>
      </c>
      <c r="G131" s="51">
        <f t="shared" si="3"/>
        <v>0</v>
      </c>
      <c r="H131" s="16"/>
    </row>
    <row r="132" spans="3:8" x14ac:dyDescent="0.25">
      <c r="C132" s="16" t="s">
        <v>266</v>
      </c>
      <c r="D132" s="16"/>
      <c r="E132" s="33"/>
      <c r="F132" s="50">
        <f>SUMIF($E$137:$E$144,C132,H144:H151)</f>
        <v>0</v>
      </c>
      <c r="G132" s="51">
        <f t="shared" si="3"/>
        <v>0</v>
      </c>
      <c r="H132" s="16"/>
    </row>
    <row r="133" spans="3:8" x14ac:dyDescent="0.25">
      <c r="C133" s="16" t="s">
        <v>267</v>
      </c>
      <c r="D133" s="16"/>
      <c r="E133" s="33"/>
      <c r="F133" s="50">
        <f t="shared" si="2"/>
        <v>0</v>
      </c>
      <c r="G133" s="51">
        <f t="shared" si="3"/>
        <v>0</v>
      </c>
      <c r="H133" s="16"/>
    </row>
    <row r="134" spans="3:8" x14ac:dyDescent="0.25">
      <c r="C134" s="16" t="s">
        <v>268</v>
      </c>
      <c r="D134" s="16"/>
      <c r="E134" s="33"/>
      <c r="F134" s="50">
        <f t="shared" si="2"/>
        <v>0</v>
      </c>
      <c r="G134" s="51">
        <f t="shared" si="3"/>
        <v>0</v>
      </c>
      <c r="H134" s="16"/>
    </row>
    <row r="137" spans="3:8" s="1" customFormat="1" x14ac:dyDescent="0.25">
      <c r="E137" s="1" t="s">
        <v>259</v>
      </c>
      <c r="F137" s="1" t="s">
        <v>269</v>
      </c>
      <c r="G137" s="52">
        <f t="shared" ref="G137:G144" si="4">SUMIF($H$7:$H$73,F137,$E$7:$E$73)</f>
        <v>0</v>
      </c>
      <c r="H137" s="1">
        <f t="shared" ref="H137:H144" si="5">SUMIF($H$7:$H$73,F137,$F$7:$F$73)</f>
        <v>0</v>
      </c>
    </row>
    <row r="138" spans="3:8" s="1" customFormat="1" x14ac:dyDescent="0.25">
      <c r="E138" s="1" t="s">
        <v>259</v>
      </c>
      <c r="F138" s="1" t="s">
        <v>270</v>
      </c>
      <c r="G138" s="52">
        <f t="shared" si="4"/>
        <v>0</v>
      </c>
      <c r="H138" s="1">
        <f t="shared" si="5"/>
        <v>0</v>
      </c>
    </row>
    <row r="139" spans="3:8" s="1" customFormat="1" x14ac:dyDescent="0.25">
      <c r="E139" s="1" t="s">
        <v>259</v>
      </c>
      <c r="F139" s="1" t="s">
        <v>271</v>
      </c>
      <c r="G139" s="52">
        <f t="shared" si="4"/>
        <v>0</v>
      </c>
      <c r="H139" s="1">
        <f t="shared" si="5"/>
        <v>0</v>
      </c>
    </row>
    <row r="140" spans="3:8" s="1" customFormat="1" x14ac:dyDescent="0.25">
      <c r="E140" s="1" t="s">
        <v>261</v>
      </c>
      <c r="F140" s="1" t="s">
        <v>272</v>
      </c>
      <c r="G140" s="52">
        <f t="shared" si="4"/>
        <v>0</v>
      </c>
      <c r="H140" s="1">
        <f t="shared" si="5"/>
        <v>0</v>
      </c>
    </row>
    <row r="141" spans="3:8" s="1" customFormat="1" x14ac:dyDescent="0.25">
      <c r="E141" s="1" t="s">
        <v>262</v>
      </c>
      <c r="F141" s="1" t="s">
        <v>273</v>
      </c>
      <c r="G141" s="52">
        <f t="shared" si="4"/>
        <v>0</v>
      </c>
      <c r="H141" s="1">
        <f t="shared" si="5"/>
        <v>0</v>
      </c>
    </row>
    <row r="142" spans="3:8" s="1" customFormat="1" x14ac:dyDescent="0.25">
      <c r="E142" s="1" t="s">
        <v>259</v>
      </c>
      <c r="F142" s="1" t="s">
        <v>274</v>
      </c>
      <c r="G142" s="52">
        <f t="shared" si="4"/>
        <v>0</v>
      </c>
      <c r="H142" s="1">
        <f t="shared" si="5"/>
        <v>0</v>
      </c>
    </row>
    <row r="143" spans="3:8" s="1" customFormat="1" x14ac:dyDescent="0.25">
      <c r="E143" s="1" t="s">
        <v>262</v>
      </c>
      <c r="F143" s="1" t="s">
        <v>275</v>
      </c>
      <c r="G143" s="52">
        <f t="shared" si="4"/>
        <v>0</v>
      </c>
      <c r="H143" s="1">
        <f t="shared" si="5"/>
        <v>0</v>
      </c>
    </row>
    <row r="144" spans="3:8" s="1" customFormat="1" x14ac:dyDescent="0.25">
      <c r="E144" s="1" t="s">
        <v>259</v>
      </c>
      <c r="F144" s="1" t="s">
        <v>276</v>
      </c>
      <c r="G144" s="52">
        <f t="shared" si="4"/>
        <v>0</v>
      </c>
      <c r="H144" s="1">
        <f t="shared" si="5"/>
        <v>0</v>
      </c>
    </row>
    <row r="145" spans="5:8" s="1" customFormat="1" x14ac:dyDescent="0.25">
      <c r="E145" s="53"/>
      <c r="G145" s="52" t="s">
        <v>277</v>
      </c>
      <c r="H145" s="1" t="s">
        <v>277</v>
      </c>
    </row>
    <row r="146" spans="5:8" s="1" customFormat="1" x14ac:dyDescent="0.25">
      <c r="E146" s="53"/>
      <c r="G146" s="52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</vt:lpstr>
      <vt:lpstr>Port_E1!Print_Area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2026-02-06T06:55:35Z</dcterms:created>
  <dcterms:modified xsi:type="dcterms:W3CDTF">2026-02-06T06:55:39Z</dcterms:modified>
</cp:coreProperties>
</file>