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ED9677F1-9CE8-4F1B-8662-1EB0A1899838}" xr6:coauthVersionLast="47" xr6:coauthVersionMax="47" xr10:uidLastSave="{00000000-0000-0000-0000-000000000000}"/>
  <bookViews>
    <workbookView xWindow="-120" yWindow="-120" windowWidth="20730" windowHeight="11040" xr2:uid="{405AF647-177D-4FD2-A245-C00E6D62AB01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F122" i="1" s="1"/>
  <c r="G122" i="1" s="1"/>
  <c r="G134" i="1"/>
  <c r="F131" i="1"/>
  <c r="F130" i="1"/>
  <c r="F129" i="1"/>
  <c r="F128" i="1"/>
  <c r="F127" i="1"/>
  <c r="G127" i="1" s="1"/>
  <c r="F126" i="1"/>
  <c r="G126" i="1" s="1"/>
  <c r="F125" i="1"/>
  <c r="G125" i="1" s="1"/>
  <c r="F124" i="1"/>
  <c r="G124" i="1" s="1"/>
  <c r="F123" i="1"/>
  <c r="F121" i="1"/>
  <c r="F120" i="1"/>
  <c r="F104" i="1"/>
  <c r="F106" i="1" s="1"/>
  <c r="F94" i="1"/>
  <c r="G94" i="1" s="1"/>
  <c r="G86" i="1" l="1"/>
  <c r="G78" i="1"/>
  <c r="G70" i="1"/>
  <c r="G62" i="1"/>
  <c r="G54" i="1"/>
  <c r="G46" i="1"/>
  <c r="G38" i="1"/>
  <c r="G30" i="1"/>
  <c r="G22" i="1"/>
  <c r="G14" i="1"/>
  <c r="G73" i="1"/>
  <c r="G65" i="1"/>
  <c r="G49" i="1"/>
  <c r="G33" i="1"/>
  <c r="G17" i="1"/>
  <c r="G9" i="1"/>
  <c r="G80" i="1"/>
  <c r="G72" i="1"/>
  <c r="G64" i="1"/>
  <c r="G48" i="1"/>
  <c r="G40" i="1"/>
  <c r="G24" i="1"/>
  <c r="G8" i="1"/>
  <c r="G104" i="1"/>
  <c r="G85" i="1"/>
  <c r="G77" i="1"/>
  <c r="G69" i="1"/>
  <c r="G61" i="1"/>
  <c r="G53" i="1"/>
  <c r="G45" i="1"/>
  <c r="G37" i="1"/>
  <c r="G29" i="1"/>
  <c r="G21" i="1"/>
  <c r="G13" i="1"/>
  <c r="G102" i="1"/>
  <c r="G83" i="1"/>
  <c r="G75" i="1"/>
  <c r="G67" i="1"/>
  <c r="G59" i="1"/>
  <c r="G43" i="1"/>
  <c r="G35" i="1"/>
  <c r="G27" i="1"/>
  <c r="G19" i="1"/>
  <c r="G11" i="1"/>
  <c r="G32" i="1"/>
  <c r="G84" i="1"/>
  <c r="G76" i="1"/>
  <c r="G68" i="1"/>
  <c r="G60" i="1"/>
  <c r="G52" i="1"/>
  <c r="G44" i="1"/>
  <c r="G36" i="1"/>
  <c r="G28" i="1"/>
  <c r="G20" i="1"/>
  <c r="G12" i="1"/>
  <c r="G51" i="1"/>
  <c r="G81" i="1"/>
  <c r="G57" i="1"/>
  <c r="G41" i="1"/>
  <c r="G25" i="1"/>
  <c r="G56" i="1"/>
  <c r="G16" i="1"/>
  <c r="G87" i="1"/>
  <c r="G79" i="1"/>
  <c r="G71" i="1"/>
  <c r="G63" i="1"/>
  <c r="G55" i="1"/>
  <c r="G47" i="1"/>
  <c r="G39" i="1"/>
  <c r="G31" i="1"/>
  <c r="G23" i="1"/>
  <c r="G15" i="1"/>
  <c r="G7" i="1"/>
  <c r="G98" i="1"/>
  <c r="G82" i="1"/>
  <c r="G74" i="1"/>
  <c r="G66" i="1"/>
  <c r="G58" i="1"/>
  <c r="G50" i="1"/>
  <c r="G42" i="1"/>
  <c r="G34" i="1"/>
  <c r="G26" i="1"/>
  <c r="G18" i="1"/>
  <c r="G10" i="1"/>
  <c r="G128" i="1"/>
  <c r="G120" i="1"/>
  <c r="G129" i="1"/>
  <c r="G121" i="1"/>
  <c r="G130" i="1"/>
  <c r="G123" i="1"/>
  <c r="G131" i="1"/>
</calcChain>
</file>

<file path=xl/sharedStrings.xml><?xml version="1.0" encoding="utf-8"?>
<sst xmlns="http://schemas.openxmlformats.org/spreadsheetml/2006/main" count="324" uniqueCount="272">
  <si>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</si>
  <si>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</si>
  <si>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</si>
  <si>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</si>
  <si>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</si>
  <si>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</si>
  <si>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</si>
  <si>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</si>
  <si>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</si>
  <si>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</si>
  <si>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</si>
  <si>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</si>
  <si>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</si>
  <si>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</si>
  <si>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</si>
  <si>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</si>
  <si>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</si>
  <si>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</si>
  <si>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</si>
  <si>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</si>
  <si>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</si>
  <si>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</si>
  <si>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</si>
  <si>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</si>
  <si>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</si>
  <si>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</si>
  <si>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</si>
  <si>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</si>
  <si>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</si>
  <si>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</si>
  <si>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</si>
  <si>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</si>
  <si>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</si>
  <si>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</si>
  <si>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</si>
  <si>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</si>
  <si>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</si>
  <si>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</si>
  <si>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</si>
  <si>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</si>
  <si>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</si>
  <si>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</si>
  <si>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</si>
  <si>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</si>
  <si>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</si>
  <si>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</si>
  <si>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</si>
  <si>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</si>
  <si>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</si>
  <si>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</si>
  <si>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</si>
  <si>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</si>
  <si>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</si>
  <si>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</si>
  <si>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</si>
  <si>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</si>
  <si>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</si>
  <si>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</si>
  <si>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</si>
  <si>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</si>
  <si>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</si>
  <si>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</si>
  <si>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</si>
  <si>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</si>
  <si>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</si>
  <si>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</si>
  <si>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</si>
  <si>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</si>
  <si>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</si>
  <si>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</si>
  <si>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</si>
  <si>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</si>
  <si>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</si>
  <si>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</si>
  <si>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</si>
  <si>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</si>
  <si>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</si>
  <si>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</si>
  <si>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</si>
  <si>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</si>
  <si>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</si>
  <si>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</si>
  <si>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</si>
  <si>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</si>
  <si>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</si>
  <si>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</si>
  <si>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</si>
  <si>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</si>
  <si>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</si>
  <si>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</si>
  <si>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</si>
  <si>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</si>
  <si>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</si>
  <si>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</si>
  <si>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</si>
  <si>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</si>
  <si>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</si>
  <si>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</si>
  <si>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</si>
  <si>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</si>
  <si>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INE171A01029</t>
  </si>
  <si>
    <t>Federal Bank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</si>
  <si>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</si>
  <si>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</si>
  <si>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</si>
  <si>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</si>
  <si>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</si>
  <si>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</si>
  <si>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</si>
  <si>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</si>
  <si>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</si>
  <si>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</si>
  <si>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</si>
  <si>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</si>
  <si>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</si>
  <si>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</si>
  <si>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</si>
  <si>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</si>
  <si>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</si>
  <si>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</si>
  <si>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</si>
  <si>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</si>
  <si>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</si>
  <si>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</si>
  <si>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</si>
  <si>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</si>
  <si>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</si>
  <si>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</si>
  <si>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</si>
  <si>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</si>
  <si>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</si>
  <si>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</si>
  <si>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</si>
  <si>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</si>
  <si>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</si>
  <si>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</si>
  <si>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</si>
  <si>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</si>
  <si>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</si>
  <si>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</si>
  <si>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</si>
  <si>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</si>
  <si>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</si>
  <si>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</si>
  <si>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</si>
  <si>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</si>
  <si>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</si>
  <si>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</si>
  <si>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</si>
  <si>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</si>
  <si>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</si>
  <si>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</si>
  <si>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</si>
  <si>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</si>
  <si>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</si>
  <si>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</si>
  <si>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</si>
  <si>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</si>
  <si>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</si>
  <si>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</si>
  <si>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</si>
  <si>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</si>
  <si>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</si>
  <si>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</si>
  <si>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</si>
  <si>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</si>
  <si>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</si>
  <si>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</si>
  <si>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</si>
  <si>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</si>
  <si>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</si>
  <si>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</si>
  <si>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</si>
  <si>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</si>
  <si>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</si>
  <si>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</si>
  <si>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</si>
  <si>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</si>
  <si>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</si>
  <si>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</si>
  <si>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</si>
  <si>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</si>
  <si>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</si>
  <si>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</si>
  <si>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</si>
  <si>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</si>
  <si>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</si>
  <si>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</si>
  <si>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</si>
  <si>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</si>
  <si>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</si>
  <si>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</si>
  <si>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</si>
  <si>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</si>
  <si>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</si>
  <si>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</si>
  <si>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</si>
  <si>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</si>
  <si>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</si>
  <si>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</si>
  <si>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</si>
  <si>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</si>
  <si>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</si>
  <si>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</si>
  <si>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</si>
  <si>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</si>
  <si>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</si>
  <si>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</si>
  <si>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</si>
  <si>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</si>
  <si>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</si>
  <si>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</si>
  <si>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</si>
  <si>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</si>
  <si>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</si>
  <si>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</si>
  <si>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</si>
  <si>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</si>
  <si>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</si>
  <si>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</si>
  <si>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</si>
  <si>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</si>
  <si>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</si>
  <si>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</si>
  <si>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02A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</si>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</sst>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164" fontId="2" fillId="0" borderId="5" xfId="1" quotePrefix="1" applyNumberFormat="1" applyBorder="1"/>
    <xf numFmtId="164" fontId="2" fillId="0" borderId="6" xfId="1" quotePrefix="1" applyNumberFormat="1" applyBorder="1"/>
    <xf numFmtId="0" fontId="8" fillId="3" borderId="7" xfId="0" applyFont="1" applyFill="1" applyBorder="1"/>
    <xf numFmtId="0" fontId="0" fillId="0" borderId="4" xfId="0" applyBorder="1" applyAlignment="1">
      <alignment horizontal="left" vertical="top"/>
    </xf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9" fontId="0" fillId="0" borderId="4" xfId="3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2" fillId="0" borderId="4" xfId="1" applyNumberFormat="1" applyBorder="1"/>
    <xf numFmtId="164" fontId="0" fillId="2" borderId="4" xfId="2" applyFont="1" applyFill="1" applyBorder="1" applyAlignment="1">
      <alignment horizontal="right"/>
    </xf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9" fontId="0" fillId="0" borderId="0" xfId="3" applyFont="1"/>
    <xf numFmtId="10" fontId="0" fillId="2" borderId="0" xfId="4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9" fontId="0" fillId="0" borderId="1" xfId="3" applyFont="1" applyBorder="1" applyAlignment="1">
      <alignment vertical="center"/>
    </xf>
    <xf numFmtId="164" fontId="10" fillId="2" borderId="0" xfId="2" applyFont="1" applyFill="1" applyBorder="1"/>
    <xf numFmtId="9" fontId="5" fillId="2" borderId="0" xfId="3" applyFont="1" applyFill="1" applyBorder="1"/>
  </cellXfs>
  <cellStyles count="5">
    <cellStyle name="Comma 2 13" xfId="2" xr:uid="{5E907391-928F-4692-86C2-8F2E78406D25}"/>
    <cellStyle name="Normal" xfId="0" builtinId="0"/>
    <cellStyle name="Normal 2 13" xfId="1" xr:uid="{758DD282-A87C-4512-AEE5-34380F2806EF}"/>
    <cellStyle name="Percent 2 12" xfId="4" xr:uid="{69F65F32-0A45-43AC-82AB-7047E5D891EB}"/>
    <cellStyle name="Percent 3" xfId="3" xr:uid="{931564B1-4C52-4902-BCB3-6CBCC48DD42E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6E6E91-DBC9-4FDB-B46C-99D123125B96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ADA51975-5BFD-44E5-B589-4BB440BE677C}" name="ISIN No." dataDxfId="6"/>
    <tableColumn id="2" xr3:uid="{29F4C163-18AE-4CB3-910A-75E2AA7EC6A5}" name="Name of the Instrument" dataDxfId="5"/>
    <tableColumn id="3" xr3:uid="{29E53908-619F-4BEA-A0CA-27D347997CDF}" name="Industry " dataDxfId="4"/>
    <tableColumn id="4" xr3:uid="{A532D688-8040-443B-AD7D-845FFDB3B140}" name="Quantity" dataDxfId="3"/>
    <tableColumn id="5" xr3:uid="{A42B769A-BBB2-46CD-BECA-21902AEFC9BE}" name="Market Value" dataDxfId="2"/>
    <tableColumn id="6" xr3:uid="{D3D5B168-1034-4C08-BDF8-69387DDF7589}" name="% of Portfolio" dataDxfId="1">
      <calculatedColumnFormula>+F7/$F$106</calculatedColumnFormula>
    </tableColumn>
    <tableColumn id="7" xr3:uid="{011882AE-E949-426E-B4D4-619F6F539280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9A02-DEA6-43F7-BF60-1BF7030121C5}">
  <sheetPr>
    <tabColor rgb="FF7030A0"/>
  </sheetPr>
  <dimension ref="A2:H143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441</v>
      </c>
      <c r="F7" s="17">
        <v>689768.1</v>
      </c>
      <c r="G7" s="18">
        <f t="shared" ref="G7:G70" si="0">+F7/$F$106</f>
        <v>1.2991607481566878E-3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23014</v>
      </c>
      <c r="F8" s="17">
        <v>32113735.600000001</v>
      </c>
      <c r="G8" s="18">
        <f t="shared" si="0"/>
        <v>6.0485407730804103E-2</v>
      </c>
      <c r="H8" s="19"/>
    </row>
    <row r="9" spans="1:8" x14ac:dyDescent="0.25">
      <c r="A9" s="14"/>
      <c r="B9" s="15" t="s">
        <v>20</v>
      </c>
      <c r="C9" s="16" t="s">
        <v>21</v>
      </c>
      <c r="D9" s="16" t="s">
        <v>22</v>
      </c>
      <c r="E9" s="17">
        <v>420</v>
      </c>
      <c r="F9" s="17">
        <v>1302546</v>
      </c>
      <c r="G9" s="18">
        <f t="shared" si="0"/>
        <v>2.4533124043696728E-3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12150</v>
      </c>
      <c r="F10" s="17">
        <v>19938150</v>
      </c>
      <c r="G10" s="18">
        <f t="shared" si="0"/>
        <v>3.7553000596664679E-2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28</v>
      </c>
      <c r="E11" s="17">
        <v>4003</v>
      </c>
      <c r="F11" s="17">
        <v>15740996.9</v>
      </c>
      <c r="G11" s="18">
        <f t="shared" si="0"/>
        <v>2.9647769024598418E-2</v>
      </c>
      <c r="H11" s="19"/>
    </row>
    <row r="12" spans="1:8" x14ac:dyDescent="0.25">
      <c r="A12" s="14"/>
      <c r="B12" s="15" t="s">
        <v>29</v>
      </c>
      <c r="C12" s="16" t="s">
        <v>30</v>
      </c>
      <c r="D12" s="16" t="s">
        <v>31</v>
      </c>
      <c r="E12" s="17">
        <v>22250</v>
      </c>
      <c r="F12" s="17">
        <v>6661650</v>
      </c>
      <c r="G12" s="18">
        <f t="shared" si="0"/>
        <v>1.2547049070489051E-2</v>
      </c>
      <c r="H12" s="19"/>
    </row>
    <row r="13" spans="1:8" x14ac:dyDescent="0.25">
      <c r="A13" s="14"/>
      <c r="B13" s="15" t="s">
        <v>32</v>
      </c>
      <c r="C13" s="16" t="s">
        <v>33</v>
      </c>
      <c r="D13" s="16" t="s">
        <v>19</v>
      </c>
      <c r="E13" s="17">
        <v>12330</v>
      </c>
      <c r="F13" s="17">
        <v>4494285</v>
      </c>
      <c r="G13" s="18">
        <f t="shared" si="0"/>
        <v>8.4648719809300825E-3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2229</v>
      </c>
      <c r="F14" s="17">
        <v>5289417</v>
      </c>
      <c r="G14" s="18">
        <f t="shared" si="0"/>
        <v>9.9624829664240813E-3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8525</v>
      </c>
      <c r="F15" s="17">
        <v>8206165</v>
      </c>
      <c r="G15" s="18">
        <f t="shared" si="0"/>
        <v>1.5456103958558282E-2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31</v>
      </c>
      <c r="E16" s="17">
        <v>43316</v>
      </c>
      <c r="F16" s="17">
        <v>40251393</v>
      </c>
      <c r="G16" s="18">
        <f t="shared" si="0"/>
        <v>7.5812479359699092E-2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3898</v>
      </c>
      <c r="F17" s="17">
        <v>6218479.4000000004</v>
      </c>
      <c r="G17" s="18">
        <f t="shared" si="0"/>
        <v>1.1712348468566393E-2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250</v>
      </c>
      <c r="F18" s="17">
        <v>704750</v>
      </c>
      <c r="G18" s="18">
        <f t="shared" si="0"/>
        <v>1.3273787773940629E-3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6500</v>
      </c>
      <c r="F19" s="17">
        <v>4381975</v>
      </c>
      <c r="G19" s="18">
        <f t="shared" si="0"/>
        <v>8.2533389401509023E-3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44</v>
      </c>
      <c r="E20" s="17">
        <v>2500</v>
      </c>
      <c r="F20" s="17">
        <v>3310000</v>
      </c>
      <c r="G20" s="18">
        <f t="shared" si="0"/>
        <v>6.2343011751321009E-3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31</v>
      </c>
      <c r="E21" s="17">
        <v>21093</v>
      </c>
      <c r="F21" s="17">
        <v>22720324.949999999</v>
      </c>
      <c r="G21" s="18">
        <f t="shared" si="0"/>
        <v>4.2793156657150506E-2</v>
      </c>
      <c r="H21" s="19"/>
    </row>
    <row r="22" spans="1:8" x14ac:dyDescent="0.25">
      <c r="A22" s="14"/>
      <c r="B22" s="15" t="s">
        <v>55</v>
      </c>
      <c r="C22" s="16" t="s">
        <v>56</v>
      </c>
      <c r="D22" s="16" t="s">
        <v>57</v>
      </c>
      <c r="E22" s="17">
        <v>725</v>
      </c>
      <c r="F22" s="17">
        <v>5163812.5</v>
      </c>
      <c r="G22" s="18">
        <f t="shared" si="0"/>
        <v>9.7259100715745717E-3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60</v>
      </c>
      <c r="E23" s="17">
        <v>1275</v>
      </c>
      <c r="F23" s="17">
        <v>5889735</v>
      </c>
      <c r="G23" s="18">
        <f t="shared" si="0"/>
        <v>1.1093166716530715E-2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25</v>
      </c>
      <c r="E24" s="17">
        <v>19300</v>
      </c>
      <c r="F24" s="17">
        <v>4572170</v>
      </c>
      <c r="G24" s="18">
        <f t="shared" si="0"/>
        <v>8.6115664060132137E-3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11500</v>
      </c>
      <c r="F25" s="17">
        <v>5866725</v>
      </c>
      <c r="G25" s="18">
        <f t="shared" si="0"/>
        <v>1.1049827964252832E-2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39630</v>
      </c>
      <c r="F26" s="17">
        <v>7653741.9000000004</v>
      </c>
      <c r="G26" s="18">
        <f t="shared" si="0"/>
        <v>1.4415629039676072E-2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44</v>
      </c>
      <c r="E27" s="17">
        <v>3185</v>
      </c>
      <c r="F27" s="17">
        <v>3879648.5</v>
      </c>
      <c r="G27" s="18">
        <f t="shared" si="0"/>
        <v>7.3072196986856469E-3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31</v>
      </c>
      <c r="E28" s="17">
        <v>23242</v>
      </c>
      <c r="F28" s="17">
        <v>31492910</v>
      </c>
      <c r="G28" s="18">
        <f t="shared" si="0"/>
        <v>5.9316098435446975E-2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75</v>
      </c>
      <c r="E29" s="17">
        <v>3675</v>
      </c>
      <c r="F29" s="17">
        <v>12611865</v>
      </c>
      <c r="G29" s="18">
        <f t="shared" si="0"/>
        <v>2.3754128335379883E-2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36</v>
      </c>
      <c r="E30" s="17">
        <v>3350</v>
      </c>
      <c r="F30" s="17">
        <v>3866235</v>
      </c>
      <c r="G30" s="18">
        <f t="shared" si="0"/>
        <v>7.2819557111289601E-3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1296</v>
      </c>
      <c r="F31" s="17">
        <v>2114553.6</v>
      </c>
      <c r="G31" s="18">
        <f t="shared" si="0"/>
        <v>3.9827081550936E-3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83</v>
      </c>
      <c r="E32" s="17">
        <v>4750</v>
      </c>
      <c r="F32" s="17">
        <v>2184050</v>
      </c>
      <c r="G32" s="18">
        <f t="shared" si="0"/>
        <v>4.1136028645157897E-3</v>
      </c>
      <c r="H32" s="19"/>
    </row>
    <row r="33" spans="1:8" x14ac:dyDescent="0.25">
      <c r="A33" s="14"/>
      <c r="B33" s="15" t="s">
        <v>84</v>
      </c>
      <c r="C33" s="16" t="s">
        <v>85</v>
      </c>
      <c r="D33" s="16" t="s">
        <v>86</v>
      </c>
      <c r="E33" s="17">
        <v>1610</v>
      </c>
      <c r="F33" s="17">
        <v>3217585</v>
      </c>
      <c r="G33" s="18">
        <f t="shared" si="0"/>
        <v>6.0602398630173479E-3</v>
      </c>
      <c r="H33" s="19"/>
    </row>
    <row r="34" spans="1:8" x14ac:dyDescent="0.25">
      <c r="A34" s="14"/>
      <c r="B34" s="15" t="s">
        <v>87</v>
      </c>
      <c r="C34" s="16" t="s">
        <v>88</v>
      </c>
      <c r="D34" s="16" t="s">
        <v>89</v>
      </c>
      <c r="E34" s="17">
        <v>22300</v>
      </c>
      <c r="F34" s="17">
        <v>3730567</v>
      </c>
      <c r="G34" s="18">
        <f t="shared" si="0"/>
        <v>7.0264284688849052E-3</v>
      </c>
      <c r="H34" s="19"/>
    </row>
    <row r="35" spans="1:8" x14ac:dyDescent="0.25">
      <c r="A35" s="14"/>
      <c r="B35" s="15" t="s">
        <v>90</v>
      </c>
      <c r="C35" s="16" t="s">
        <v>91</v>
      </c>
      <c r="D35" s="16" t="s">
        <v>80</v>
      </c>
      <c r="E35" s="17">
        <v>7500</v>
      </c>
      <c r="F35" s="17">
        <v>2845125</v>
      </c>
      <c r="G35" s="18">
        <f t="shared" si="0"/>
        <v>5.358720885467589E-3</v>
      </c>
      <c r="H35" s="19"/>
    </row>
    <row r="36" spans="1:8" x14ac:dyDescent="0.25">
      <c r="A36" s="14"/>
      <c r="B36" s="15" t="s">
        <v>92</v>
      </c>
      <c r="C36" s="16" t="s">
        <v>93</v>
      </c>
      <c r="D36" s="16" t="s">
        <v>94</v>
      </c>
      <c r="E36" s="17">
        <v>26793</v>
      </c>
      <c r="F36" s="17">
        <v>8631364.9499999993</v>
      </c>
      <c r="G36" s="18">
        <f t="shared" si="0"/>
        <v>1.6256957296307863E-2</v>
      </c>
      <c r="H36" s="19"/>
    </row>
    <row r="37" spans="1:8" x14ac:dyDescent="0.25">
      <c r="A37" s="14"/>
      <c r="B37" s="15" t="s">
        <v>95</v>
      </c>
      <c r="C37" s="16" t="s">
        <v>96</v>
      </c>
      <c r="D37" s="16" t="s">
        <v>97</v>
      </c>
      <c r="E37" s="17">
        <v>195</v>
      </c>
      <c r="F37" s="17">
        <v>68259.75</v>
      </c>
      <c r="G37" s="18">
        <f t="shared" si="0"/>
        <v>1.2856551046502217E-4</v>
      </c>
      <c r="H37" s="19"/>
    </row>
    <row r="38" spans="1:8" x14ac:dyDescent="0.25">
      <c r="A38" s="14"/>
      <c r="B38" s="15" t="s">
        <v>98</v>
      </c>
      <c r="C38" s="16" t="s">
        <v>99</v>
      </c>
      <c r="D38" s="16" t="s">
        <v>57</v>
      </c>
      <c r="E38" s="17">
        <v>725</v>
      </c>
      <c r="F38" s="17">
        <v>4012150</v>
      </c>
      <c r="G38" s="18">
        <f t="shared" si="0"/>
        <v>7.5567829183704706E-3</v>
      </c>
      <c r="H38" s="19"/>
    </row>
    <row r="39" spans="1:8" x14ac:dyDescent="0.25">
      <c r="A39" s="14"/>
      <c r="B39" s="15" t="s">
        <v>100</v>
      </c>
      <c r="C39" s="16" t="s">
        <v>101</v>
      </c>
      <c r="D39" s="16" t="s">
        <v>31</v>
      </c>
      <c r="E39" s="17">
        <v>15000</v>
      </c>
      <c r="F39" s="17">
        <v>4316250</v>
      </c>
      <c r="G39" s="18">
        <f t="shared" si="0"/>
        <v>8.1295475671190123E-3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4525</v>
      </c>
      <c r="F40" s="17">
        <v>5130897.5</v>
      </c>
      <c r="G40" s="18">
        <f t="shared" si="0"/>
        <v>9.6639155026381745E-3</v>
      </c>
      <c r="H40" s="19"/>
    </row>
    <row r="41" spans="1:8" x14ac:dyDescent="0.25">
      <c r="A41" s="14"/>
      <c r="B41" s="15" t="s">
        <v>105</v>
      </c>
      <c r="C41" s="16" t="s">
        <v>106</v>
      </c>
      <c r="D41" s="16" t="s">
        <v>107</v>
      </c>
      <c r="E41" s="17">
        <v>950</v>
      </c>
      <c r="F41" s="17">
        <v>3068785</v>
      </c>
      <c r="G41" s="18">
        <f t="shared" si="0"/>
        <v>5.779978831337693E-3</v>
      </c>
      <c r="H41" s="19"/>
    </row>
    <row r="42" spans="1:8" x14ac:dyDescent="0.25">
      <c r="A42" s="14"/>
      <c r="B42" s="15" t="s">
        <v>108</v>
      </c>
      <c r="C42" s="16" t="s">
        <v>109</v>
      </c>
      <c r="D42" s="16" t="s">
        <v>110</v>
      </c>
      <c r="E42" s="17">
        <v>12750</v>
      </c>
      <c r="F42" s="17">
        <v>6008437.5</v>
      </c>
      <c r="G42" s="18">
        <f t="shared" si="0"/>
        <v>1.1316739869171536E-2</v>
      </c>
      <c r="H42" s="19"/>
    </row>
    <row r="43" spans="1:8" x14ac:dyDescent="0.25">
      <c r="A43" s="14"/>
      <c r="B43" s="15" t="s">
        <v>111</v>
      </c>
      <c r="C43" s="16" t="s">
        <v>112</v>
      </c>
      <c r="D43" s="16" t="s">
        <v>113</v>
      </c>
      <c r="E43" s="17">
        <v>29500</v>
      </c>
      <c r="F43" s="17">
        <v>7934320</v>
      </c>
      <c r="G43" s="18">
        <f t="shared" si="0"/>
        <v>1.4944090785460462E-2</v>
      </c>
      <c r="H43" s="19"/>
    </row>
    <row r="44" spans="1:8" x14ac:dyDescent="0.25">
      <c r="A44" s="14"/>
      <c r="B44" s="15" t="s">
        <v>114</v>
      </c>
      <c r="C44" s="16" t="s">
        <v>115</v>
      </c>
      <c r="D44" s="16" t="s">
        <v>25</v>
      </c>
      <c r="E44" s="17">
        <v>200</v>
      </c>
      <c r="F44" s="17">
        <v>1194900</v>
      </c>
      <c r="G44" s="18">
        <f t="shared" si="0"/>
        <v>2.2505638894759357E-3</v>
      </c>
      <c r="H44" s="19"/>
    </row>
    <row r="45" spans="1:8" x14ac:dyDescent="0.25">
      <c r="A45" s="14"/>
      <c r="B45" s="15" t="s">
        <v>116</v>
      </c>
      <c r="C45" s="16" t="s">
        <v>117</v>
      </c>
      <c r="D45" s="16" t="s">
        <v>118</v>
      </c>
      <c r="E45" s="17">
        <v>692</v>
      </c>
      <c r="F45" s="17">
        <v>4055466</v>
      </c>
      <c r="G45" s="18">
        <f t="shared" si="0"/>
        <v>7.638367507404314E-3</v>
      </c>
      <c r="H45" s="19"/>
    </row>
    <row r="46" spans="1:8" x14ac:dyDescent="0.25">
      <c r="A46" s="14"/>
      <c r="B46" s="15" t="s">
        <v>119</v>
      </c>
      <c r="C46" s="16" t="s">
        <v>120</v>
      </c>
      <c r="D46" s="16" t="s">
        <v>31</v>
      </c>
      <c r="E46" s="17">
        <v>19020</v>
      </c>
      <c r="F46" s="17">
        <v>7760160</v>
      </c>
      <c r="G46" s="18">
        <f t="shared" si="0"/>
        <v>1.461606483601605E-2</v>
      </c>
      <c r="H46" s="19"/>
    </row>
    <row r="47" spans="1:8" x14ac:dyDescent="0.25">
      <c r="A47" s="14"/>
      <c r="B47" s="15" t="s">
        <v>121</v>
      </c>
      <c r="C47" s="16" t="s">
        <v>122</v>
      </c>
      <c r="D47" s="16" t="s">
        <v>31</v>
      </c>
      <c r="E47" s="17">
        <v>9245</v>
      </c>
      <c r="F47" s="17">
        <v>12669348</v>
      </c>
      <c r="G47" s="18">
        <f t="shared" si="0"/>
        <v>2.3862396110138226E-2</v>
      </c>
      <c r="H47" s="19"/>
    </row>
    <row r="48" spans="1:8" x14ac:dyDescent="0.25">
      <c r="A48" s="14"/>
      <c r="B48" s="15" t="s">
        <v>123</v>
      </c>
      <c r="C48" s="16" t="s">
        <v>124</v>
      </c>
      <c r="D48" s="16" t="s">
        <v>125</v>
      </c>
      <c r="E48" s="17">
        <v>1160</v>
      </c>
      <c r="F48" s="17">
        <v>1545584</v>
      </c>
      <c r="G48" s="18">
        <f t="shared" si="0"/>
        <v>2.9110683224970917E-3</v>
      </c>
      <c r="H48" s="19"/>
    </row>
    <row r="49" spans="1:8" x14ac:dyDescent="0.25">
      <c r="A49" s="14"/>
      <c r="B49" s="15" t="s">
        <v>126</v>
      </c>
      <c r="C49" s="16" t="s">
        <v>127</v>
      </c>
      <c r="D49" s="16" t="s">
        <v>83</v>
      </c>
      <c r="E49" s="17">
        <v>2365</v>
      </c>
      <c r="F49" s="17">
        <v>866299.5</v>
      </c>
      <c r="G49" s="18">
        <f t="shared" si="0"/>
        <v>1.6316531694460276E-3</v>
      </c>
      <c r="H49" s="19"/>
    </row>
    <row r="50" spans="1:8" x14ac:dyDescent="0.25">
      <c r="A50" s="14"/>
      <c r="B50" s="15" t="s">
        <v>128</v>
      </c>
      <c r="C50" s="16" t="s">
        <v>129</v>
      </c>
      <c r="D50" s="16" t="s">
        <v>130</v>
      </c>
      <c r="E50" s="17">
        <v>100</v>
      </c>
      <c r="F50" s="17">
        <v>257290</v>
      </c>
      <c r="G50" s="18">
        <f t="shared" si="0"/>
        <v>4.8459919919931666E-4</v>
      </c>
      <c r="H50" s="19"/>
    </row>
    <row r="51" spans="1:8" x14ac:dyDescent="0.25">
      <c r="A51" s="14"/>
      <c r="B51" s="15" t="s">
        <v>131</v>
      </c>
      <c r="C51" s="16" t="s">
        <v>132</v>
      </c>
      <c r="D51" s="16" t="s">
        <v>133</v>
      </c>
      <c r="E51" s="17">
        <v>28000</v>
      </c>
      <c r="F51" s="17">
        <v>7355600</v>
      </c>
      <c r="G51" s="18">
        <f t="shared" si="0"/>
        <v>1.3854086321390235E-2</v>
      </c>
      <c r="H51" s="19"/>
    </row>
    <row r="52" spans="1:8" x14ac:dyDescent="0.25">
      <c r="A52" s="14"/>
      <c r="B52" s="15" t="s">
        <v>134</v>
      </c>
      <c r="C52" s="16" t="s">
        <v>135</v>
      </c>
      <c r="D52" s="16" t="s">
        <v>136</v>
      </c>
      <c r="E52" s="17">
        <v>24870</v>
      </c>
      <c r="F52" s="17">
        <v>11166630</v>
      </c>
      <c r="G52" s="18">
        <f t="shared" si="0"/>
        <v>2.103206481307111E-2</v>
      </c>
      <c r="H52" s="19"/>
    </row>
    <row r="53" spans="1:8" x14ac:dyDescent="0.25">
      <c r="A53" s="14"/>
      <c r="B53" s="15" t="s">
        <v>137</v>
      </c>
      <c r="C53" s="16" t="s">
        <v>138</v>
      </c>
      <c r="D53" s="16" t="s">
        <v>139</v>
      </c>
      <c r="E53" s="17">
        <v>3745</v>
      </c>
      <c r="F53" s="17">
        <v>2380883.75</v>
      </c>
      <c r="G53" s="18">
        <f t="shared" si="0"/>
        <v>4.4843342478785263E-3</v>
      </c>
      <c r="H53" s="19"/>
    </row>
    <row r="54" spans="1:8" x14ac:dyDescent="0.25">
      <c r="A54" s="14"/>
      <c r="B54" s="15" t="s">
        <v>140</v>
      </c>
      <c r="C54" s="16" t="s">
        <v>141</v>
      </c>
      <c r="D54" s="16" t="s">
        <v>142</v>
      </c>
      <c r="E54" s="17">
        <v>1545</v>
      </c>
      <c r="F54" s="17">
        <v>6145083</v>
      </c>
      <c r="G54" s="18">
        <f t="shared" si="0"/>
        <v>1.1574108207910664E-2</v>
      </c>
      <c r="H54" s="19"/>
    </row>
    <row r="55" spans="1:8" x14ac:dyDescent="0.25">
      <c r="A55" s="14"/>
      <c r="B55" s="15" t="s">
        <v>143</v>
      </c>
      <c r="C55" s="16" t="s">
        <v>144</v>
      </c>
      <c r="D55" s="16" t="s">
        <v>80</v>
      </c>
      <c r="E55" s="17">
        <v>8360</v>
      </c>
      <c r="F55" s="17">
        <v>7773546</v>
      </c>
      <c r="G55" s="18">
        <f t="shared" si="0"/>
        <v>1.4641277028019166E-2</v>
      </c>
      <c r="H55" s="19"/>
    </row>
    <row r="56" spans="1:8" x14ac:dyDescent="0.25">
      <c r="A56" s="14"/>
      <c r="B56" s="15" t="s">
        <v>145</v>
      </c>
      <c r="C56" s="16" t="s">
        <v>146</v>
      </c>
      <c r="D56" s="16" t="s">
        <v>147</v>
      </c>
      <c r="E56" s="17">
        <v>960</v>
      </c>
      <c r="F56" s="17">
        <v>3948000</v>
      </c>
      <c r="G56" s="18">
        <f t="shared" si="0"/>
        <v>7.4359580179521254E-3</v>
      </c>
      <c r="H56" s="19"/>
    </row>
    <row r="57" spans="1:8" x14ac:dyDescent="0.25">
      <c r="A57" s="14"/>
      <c r="B57" s="15" t="s">
        <v>148</v>
      </c>
      <c r="C57" s="16" t="s">
        <v>149</v>
      </c>
      <c r="D57" s="16" t="s">
        <v>36</v>
      </c>
      <c r="E57" s="17">
        <v>2229</v>
      </c>
      <c r="F57" s="17">
        <v>275504.40000000002</v>
      </c>
      <c r="G57" s="18">
        <f t="shared" si="0"/>
        <v>5.1890556032449075E-4</v>
      </c>
      <c r="H57" s="19"/>
    </row>
    <row r="58" spans="1:8" x14ac:dyDescent="0.25">
      <c r="A58" s="14"/>
      <c r="B58" s="15" t="s">
        <v>150</v>
      </c>
      <c r="C58" s="16" t="s">
        <v>151</v>
      </c>
      <c r="D58" s="16" t="s">
        <v>44</v>
      </c>
      <c r="E58" s="17">
        <v>3000</v>
      </c>
      <c r="F58" s="17">
        <v>6458400</v>
      </c>
      <c r="G58" s="18">
        <f t="shared" si="0"/>
        <v>1.2164232842741136E-2</v>
      </c>
      <c r="H58" s="19"/>
    </row>
    <row r="59" spans="1:8" x14ac:dyDescent="0.25">
      <c r="A59" s="14"/>
      <c r="B59" s="15" t="s">
        <v>152</v>
      </c>
      <c r="C59" s="16" t="s">
        <v>153</v>
      </c>
      <c r="D59" s="16" t="s">
        <v>154</v>
      </c>
      <c r="E59" s="17">
        <v>225</v>
      </c>
      <c r="F59" s="17">
        <v>3033000</v>
      </c>
      <c r="G59" s="18">
        <f t="shared" si="0"/>
        <v>5.7125786900832816E-3</v>
      </c>
      <c r="H59" s="19"/>
    </row>
    <row r="60" spans="1:8" x14ac:dyDescent="0.25">
      <c r="A60" s="14"/>
      <c r="B60" s="15" t="s">
        <v>155</v>
      </c>
      <c r="C60" s="16" t="s">
        <v>156</v>
      </c>
      <c r="D60" s="16" t="s">
        <v>157</v>
      </c>
      <c r="E60" s="17">
        <v>2250</v>
      </c>
      <c r="F60" s="17">
        <v>6207750</v>
      </c>
      <c r="G60" s="18">
        <f t="shared" si="0"/>
        <v>1.1692139915385589E-2</v>
      </c>
      <c r="H60" s="19"/>
    </row>
    <row r="61" spans="1:8" x14ac:dyDescent="0.25">
      <c r="A61" s="14"/>
      <c r="B61" s="15" t="s">
        <v>158</v>
      </c>
      <c r="C61" s="16" t="s">
        <v>159</v>
      </c>
      <c r="D61" s="16" t="s">
        <v>44</v>
      </c>
      <c r="E61" s="17">
        <v>550</v>
      </c>
      <c r="F61" s="17">
        <v>3328050</v>
      </c>
      <c r="G61" s="18">
        <f t="shared" si="0"/>
        <v>6.2682978930206608E-3</v>
      </c>
      <c r="H61" s="19"/>
    </row>
    <row r="62" spans="1:8" x14ac:dyDescent="0.25">
      <c r="A62" s="14"/>
      <c r="B62" s="15" t="s">
        <v>160</v>
      </c>
      <c r="C62" s="16" t="s">
        <v>161</v>
      </c>
      <c r="D62" s="16" t="s">
        <v>16</v>
      </c>
      <c r="E62" s="17">
        <v>9403</v>
      </c>
      <c r="F62" s="17">
        <v>18511686.100000001</v>
      </c>
      <c r="G62" s="18">
        <f t="shared" si="0"/>
        <v>3.4866291965832803E-2</v>
      </c>
      <c r="H62" s="19"/>
    </row>
    <row r="63" spans="1:8" x14ac:dyDescent="0.25">
      <c r="A63" s="14"/>
      <c r="B63" s="15" t="s">
        <v>162</v>
      </c>
      <c r="C63" s="16" t="s">
        <v>163</v>
      </c>
      <c r="D63" s="16" t="s">
        <v>164</v>
      </c>
      <c r="E63" s="17">
        <v>1075</v>
      </c>
      <c r="F63" s="17">
        <v>1270972.5</v>
      </c>
      <c r="G63" s="18">
        <f t="shared" si="0"/>
        <v>2.393844516710146E-3</v>
      </c>
      <c r="H63" s="19"/>
    </row>
    <row r="64" spans="1:8" x14ac:dyDescent="0.25">
      <c r="A64" s="14"/>
      <c r="B64" s="15" t="s">
        <v>165</v>
      </c>
      <c r="C64" s="16" t="s">
        <v>166</v>
      </c>
      <c r="D64" s="16" t="s">
        <v>167</v>
      </c>
      <c r="E64" s="17">
        <v>435</v>
      </c>
      <c r="F64" s="17">
        <v>3027817.5</v>
      </c>
      <c r="G64" s="18">
        <f t="shared" si="0"/>
        <v>5.7028175825787125E-3</v>
      </c>
      <c r="H64" s="19"/>
    </row>
    <row r="65" spans="1:8" x14ac:dyDescent="0.25">
      <c r="A65" s="14"/>
      <c r="B65" s="15" t="s">
        <v>168</v>
      </c>
      <c r="C65" s="16" t="s">
        <v>169</v>
      </c>
      <c r="D65" s="16" t="s">
        <v>170</v>
      </c>
      <c r="E65" s="17">
        <v>2780</v>
      </c>
      <c r="F65" s="17">
        <v>8684442</v>
      </c>
      <c r="G65" s="18">
        <f t="shared" si="0"/>
        <v>1.6356926575820715E-2</v>
      </c>
      <c r="H65" s="19"/>
    </row>
    <row r="66" spans="1:8" x14ac:dyDescent="0.25">
      <c r="A66" s="14"/>
      <c r="B66" s="15" t="s">
        <v>171</v>
      </c>
      <c r="C66" s="16" t="s">
        <v>172</v>
      </c>
      <c r="D66" s="16" t="s">
        <v>31</v>
      </c>
      <c r="E66" s="17">
        <v>61070</v>
      </c>
      <c r="F66" s="17">
        <v>9002939.4000000004</v>
      </c>
      <c r="G66" s="18">
        <f t="shared" si="0"/>
        <v>1.6956808362858941E-2</v>
      </c>
      <c r="H66" s="19"/>
    </row>
    <row r="67" spans="1:8" x14ac:dyDescent="0.25">
      <c r="A67" s="14"/>
      <c r="B67" s="15" t="s">
        <v>173</v>
      </c>
      <c r="C67" s="16" t="s">
        <v>174</v>
      </c>
      <c r="D67" s="16" t="s">
        <v>65</v>
      </c>
      <c r="E67" s="17">
        <v>825</v>
      </c>
      <c r="F67" s="17">
        <v>10472550</v>
      </c>
      <c r="G67" s="18">
        <f t="shared" si="0"/>
        <v>1.972478271046214E-2</v>
      </c>
      <c r="H67" s="19"/>
    </row>
    <row r="68" spans="1:8" x14ac:dyDescent="0.25">
      <c r="A68" s="14"/>
      <c r="B68" s="15" t="s">
        <v>175</v>
      </c>
      <c r="C68" s="16" t="s">
        <v>176</v>
      </c>
      <c r="D68" s="16" t="s">
        <v>57</v>
      </c>
      <c r="E68" s="17">
        <v>885</v>
      </c>
      <c r="F68" s="17">
        <v>3254499</v>
      </c>
      <c r="G68" s="18">
        <f t="shared" si="0"/>
        <v>6.129766447180135E-3</v>
      </c>
      <c r="H68" s="19"/>
    </row>
    <row r="69" spans="1:8" x14ac:dyDescent="0.25">
      <c r="A69" s="14"/>
      <c r="B69" s="15" t="s">
        <v>177</v>
      </c>
      <c r="C69" s="16" t="s">
        <v>178</v>
      </c>
      <c r="D69" s="16" t="s">
        <v>57</v>
      </c>
      <c r="E69" s="17">
        <v>3540</v>
      </c>
      <c r="F69" s="17">
        <v>35215.21</v>
      </c>
      <c r="G69" s="18">
        <f t="shared" si="0"/>
        <v>6.6326956219191449E-5</v>
      </c>
      <c r="H69" s="19"/>
    </row>
    <row r="70" spans="1:8" x14ac:dyDescent="0.25">
      <c r="A70" s="14"/>
      <c r="B70" s="15" t="s">
        <v>179</v>
      </c>
      <c r="C70" s="16" t="s">
        <v>180</v>
      </c>
      <c r="D70" s="16" t="s">
        <v>31</v>
      </c>
      <c r="E70" s="17">
        <v>3450</v>
      </c>
      <c r="F70" s="17">
        <v>3145365</v>
      </c>
      <c r="G70" s="18">
        <f t="shared" si="0"/>
        <v>5.9242153219696012E-3</v>
      </c>
      <c r="H70" s="19"/>
    </row>
    <row r="71" spans="1:8" x14ac:dyDescent="0.25">
      <c r="A71" s="14"/>
      <c r="B71" s="15" t="s">
        <v>181</v>
      </c>
      <c r="C71" s="16" t="s">
        <v>182</v>
      </c>
      <c r="D71" s="16" t="s">
        <v>183</v>
      </c>
      <c r="E71" s="17">
        <v>522</v>
      </c>
      <c r="F71" s="17">
        <v>7620678</v>
      </c>
      <c r="G71" s="18">
        <f t="shared" ref="G71:G87" si="1">+F71/$F$106</f>
        <v>1.4353354021360528E-2</v>
      </c>
      <c r="H71" s="19"/>
    </row>
    <row r="72" spans="1:8" x14ac:dyDescent="0.25">
      <c r="A72" s="14"/>
      <c r="B72" s="15" t="s">
        <v>184</v>
      </c>
      <c r="C72" s="16" t="s">
        <v>185</v>
      </c>
      <c r="D72" s="16" t="s">
        <v>25</v>
      </c>
      <c r="E72" s="17">
        <v>6298</v>
      </c>
      <c r="F72" s="17">
        <v>10415632.4</v>
      </c>
      <c r="G72" s="18">
        <f t="shared" si="1"/>
        <v>1.9617579852285193E-2</v>
      </c>
      <c r="H72" s="19"/>
    </row>
    <row r="73" spans="1:8" x14ac:dyDescent="0.25">
      <c r="A73" s="14"/>
      <c r="B73" s="15" t="s">
        <v>186</v>
      </c>
      <c r="C73" s="16" t="s">
        <v>187</v>
      </c>
      <c r="D73" s="16" t="s">
        <v>188</v>
      </c>
      <c r="E73" s="17">
        <v>775</v>
      </c>
      <c r="F73" s="17">
        <v>2182632.5</v>
      </c>
      <c r="G73" s="18">
        <f t="shared" si="1"/>
        <v>4.1109330391636001E-3</v>
      </c>
      <c r="H73" s="19"/>
    </row>
    <row r="74" spans="1:8" x14ac:dyDescent="0.25">
      <c r="A74" s="14"/>
      <c r="B74" s="15" t="s">
        <v>189</v>
      </c>
      <c r="C74" s="16" t="s">
        <v>190</v>
      </c>
      <c r="D74" s="16" t="s">
        <v>170</v>
      </c>
      <c r="E74" s="17">
        <v>1120</v>
      </c>
      <c r="F74" s="17">
        <v>1952272</v>
      </c>
      <c r="G74" s="18">
        <f t="shared" si="1"/>
        <v>3.6770548712318721E-3</v>
      </c>
      <c r="H74" s="19"/>
    </row>
    <row r="75" spans="1:8" x14ac:dyDescent="0.25">
      <c r="A75" s="14"/>
      <c r="B75" s="15" t="s">
        <v>191</v>
      </c>
      <c r="C75" s="16" t="s">
        <v>192</v>
      </c>
      <c r="D75" s="16" t="s">
        <v>44</v>
      </c>
      <c r="E75" s="17">
        <v>730</v>
      </c>
      <c r="F75" s="17">
        <v>2891384</v>
      </c>
      <c r="G75" s="18">
        <f t="shared" si="1"/>
        <v>5.4458485404707416E-3</v>
      </c>
      <c r="H75" s="20"/>
    </row>
    <row r="76" spans="1:8" outlineLevel="1" x14ac:dyDescent="0.25">
      <c r="A76" s="14"/>
      <c r="B76" s="15" t="s">
        <v>193</v>
      </c>
      <c r="C76" s="16" t="s">
        <v>194</v>
      </c>
      <c r="D76" s="16" t="s">
        <v>80</v>
      </c>
      <c r="E76" s="17">
        <v>8400</v>
      </c>
      <c r="F76" s="17">
        <v>8568000</v>
      </c>
      <c r="G76" s="18">
        <f t="shared" si="1"/>
        <v>1.6137611017683334E-2</v>
      </c>
      <c r="H76" s="20"/>
    </row>
    <row r="77" spans="1:8" outlineLevel="1" x14ac:dyDescent="0.25">
      <c r="A77" s="14"/>
      <c r="B77" s="15" t="s">
        <v>195</v>
      </c>
      <c r="C77" s="16" t="s">
        <v>196</v>
      </c>
      <c r="D77" s="16" t="s">
        <v>83</v>
      </c>
      <c r="E77" s="17">
        <v>32950</v>
      </c>
      <c r="F77" s="17">
        <v>11730200</v>
      </c>
      <c r="G77" s="18">
        <f t="shared" si="1"/>
        <v>2.2093534635811048E-2</v>
      </c>
      <c r="H77" s="20"/>
    </row>
    <row r="78" spans="1:8" outlineLevel="1" x14ac:dyDescent="0.25">
      <c r="A78" s="14"/>
      <c r="B78" s="15" t="s">
        <v>197</v>
      </c>
      <c r="C78" s="16" t="s">
        <v>198</v>
      </c>
      <c r="D78" s="16" t="s">
        <v>199</v>
      </c>
      <c r="E78" s="17">
        <v>9924</v>
      </c>
      <c r="F78" s="17">
        <v>2545506</v>
      </c>
      <c r="G78" s="18">
        <f t="shared" si="1"/>
        <v>4.7943960867389166E-3</v>
      </c>
      <c r="H78" s="20"/>
    </row>
    <row r="79" spans="1:8" outlineLevel="1" x14ac:dyDescent="0.25">
      <c r="A79" s="14"/>
      <c r="B79" s="15" t="s">
        <v>200</v>
      </c>
      <c r="C79" s="16" t="s">
        <v>201</v>
      </c>
      <c r="D79" s="16" t="s">
        <v>202</v>
      </c>
      <c r="E79" s="17">
        <v>29350</v>
      </c>
      <c r="F79" s="17">
        <v>8030160</v>
      </c>
      <c r="G79" s="18">
        <f t="shared" si="1"/>
        <v>1.5124602998338003E-2</v>
      </c>
      <c r="H79" s="20"/>
    </row>
    <row r="80" spans="1:8" outlineLevel="1" x14ac:dyDescent="0.25">
      <c r="A80" s="14"/>
      <c r="B80" s="15" t="s">
        <v>203</v>
      </c>
      <c r="C80" s="16" t="s">
        <v>204</v>
      </c>
      <c r="D80" s="16" t="s">
        <v>86</v>
      </c>
      <c r="E80" s="17">
        <v>5245</v>
      </c>
      <c r="F80" s="17">
        <v>3834095</v>
      </c>
      <c r="G80" s="18">
        <f t="shared" si="1"/>
        <v>7.221420835065895E-3</v>
      </c>
      <c r="H80" s="20"/>
    </row>
    <row r="81" spans="1:8" outlineLevel="1" x14ac:dyDescent="0.25">
      <c r="A81" s="14"/>
      <c r="B81" s="15" t="s">
        <v>205</v>
      </c>
      <c r="C81" s="16" t="s">
        <v>206</v>
      </c>
      <c r="D81" s="16" t="s">
        <v>207</v>
      </c>
      <c r="E81" s="17">
        <v>855</v>
      </c>
      <c r="F81" s="17">
        <v>3236602.5</v>
      </c>
      <c r="G81" s="18">
        <f t="shared" si="1"/>
        <v>6.0960588426542282E-3</v>
      </c>
      <c r="H81" s="20"/>
    </row>
    <row r="82" spans="1:8" outlineLevel="1" x14ac:dyDescent="0.25">
      <c r="A82" s="14"/>
      <c r="B82" s="15" t="s">
        <v>208</v>
      </c>
      <c r="C82" s="16" t="s">
        <v>209</v>
      </c>
      <c r="D82" s="16" t="s">
        <v>210</v>
      </c>
      <c r="E82" s="17">
        <v>910</v>
      </c>
      <c r="F82" s="17">
        <v>1239966</v>
      </c>
      <c r="G82" s="18">
        <f t="shared" si="1"/>
        <v>2.3354445591914955E-3</v>
      </c>
      <c r="H82" s="20"/>
    </row>
    <row r="83" spans="1:8" outlineLevel="1" x14ac:dyDescent="0.25">
      <c r="A83" s="14"/>
      <c r="B83" s="15" t="s">
        <v>211</v>
      </c>
      <c r="C83" s="16" t="s">
        <v>212</v>
      </c>
      <c r="D83" s="16" t="s">
        <v>25</v>
      </c>
      <c r="E83" s="17">
        <v>4225</v>
      </c>
      <c r="F83" s="17">
        <v>7163910</v>
      </c>
      <c r="G83" s="18">
        <f t="shared" si="1"/>
        <v>1.3493043060888402E-2</v>
      </c>
      <c r="H83" s="20"/>
    </row>
    <row r="84" spans="1:8" outlineLevel="1" x14ac:dyDescent="0.25">
      <c r="A84" s="14"/>
      <c r="B84" s="15" t="s">
        <v>213</v>
      </c>
      <c r="C84" s="16" t="s">
        <v>214</v>
      </c>
      <c r="D84" s="16" t="s">
        <v>215</v>
      </c>
      <c r="E84" s="17">
        <v>9050</v>
      </c>
      <c r="F84" s="17">
        <v>2339425</v>
      </c>
      <c r="G84" s="18">
        <f t="shared" si="1"/>
        <v>4.4062477421853213E-3</v>
      </c>
      <c r="H84" s="20"/>
    </row>
    <row r="85" spans="1:8" outlineLevel="1" x14ac:dyDescent="0.25">
      <c r="A85" s="14"/>
      <c r="B85" s="15" t="s">
        <v>216</v>
      </c>
      <c r="C85" s="16" t="s">
        <v>217</v>
      </c>
      <c r="D85" s="16" t="s">
        <v>57</v>
      </c>
      <c r="E85" s="17">
        <v>51</v>
      </c>
      <c r="F85" s="17">
        <v>489472.5</v>
      </c>
      <c r="G85" s="18">
        <f t="shared" si="1"/>
        <v>9.2190905798937984E-4</v>
      </c>
      <c r="H85" s="21"/>
    </row>
    <row r="86" spans="1:8" outlineLevel="1" x14ac:dyDescent="0.25">
      <c r="A86" s="14"/>
      <c r="B86" s="15" t="s">
        <v>218</v>
      </c>
      <c r="C86" s="16" t="s">
        <v>219</v>
      </c>
      <c r="D86" s="16" t="s">
        <v>220</v>
      </c>
      <c r="E86" s="17">
        <v>275</v>
      </c>
      <c r="F86" s="17">
        <v>536965</v>
      </c>
      <c r="G86" s="18">
        <f t="shared" si="1"/>
        <v>1.0113599790044739E-3</v>
      </c>
      <c r="H86" s="20"/>
    </row>
    <row r="87" spans="1:8" outlineLevel="1" x14ac:dyDescent="0.25">
      <c r="A87" s="14"/>
      <c r="B87" s="15" t="s">
        <v>221</v>
      </c>
      <c r="C87" s="16" t="s">
        <v>222</v>
      </c>
      <c r="D87" s="16" t="s">
        <v>223</v>
      </c>
      <c r="E87" s="17">
        <v>135</v>
      </c>
      <c r="F87" s="17">
        <v>1410210</v>
      </c>
      <c r="G87" s="18">
        <f t="shared" si="1"/>
        <v>2.656094821807565E-3</v>
      </c>
      <c r="H87" s="20"/>
    </row>
    <row r="88" spans="1:8" hidden="1" outlineLevel="1" x14ac:dyDescent="0.25">
      <c r="A88" s="14"/>
      <c r="B88" s="15"/>
      <c r="C88" s="16"/>
      <c r="D88" s="16"/>
      <c r="E88" s="17"/>
      <c r="F88" s="17"/>
      <c r="G88" s="18"/>
      <c r="H88" s="20"/>
    </row>
    <row r="89" spans="1:8" hidden="1" x14ac:dyDescent="0.25">
      <c r="A89" s="22" t="s">
        <v>224</v>
      </c>
      <c r="B89" s="15"/>
      <c r="C89" s="16"/>
      <c r="D89" s="16"/>
      <c r="E89" s="17"/>
      <c r="F89" s="17"/>
      <c r="G89" s="18"/>
      <c r="H89" s="20"/>
    </row>
    <row r="90" spans="1:8" hidden="1" x14ac:dyDescent="0.25">
      <c r="B90" s="15"/>
      <c r="C90" s="16"/>
      <c r="D90" s="16"/>
      <c r="E90" s="17"/>
      <c r="F90" s="17"/>
      <c r="G90" s="18"/>
      <c r="H90" s="20"/>
    </row>
    <row r="91" spans="1:8" hidden="1" x14ac:dyDescent="0.25">
      <c r="B91" s="15"/>
      <c r="C91" s="16"/>
      <c r="D91" s="16"/>
      <c r="E91" s="17"/>
      <c r="F91" s="17"/>
      <c r="G91" s="18"/>
      <c r="H91" s="20"/>
    </row>
    <row r="92" spans="1:8" x14ac:dyDescent="0.25">
      <c r="B92" s="23"/>
      <c r="C92" s="16"/>
      <c r="D92" s="16"/>
      <c r="E92" s="17"/>
      <c r="F92" s="17"/>
      <c r="G92" s="18"/>
      <c r="H92" s="20"/>
    </row>
    <row r="93" spans="1:8" x14ac:dyDescent="0.25">
      <c r="B93" s="23"/>
      <c r="C93" s="16"/>
      <c r="D93" s="16"/>
      <c r="E93" s="17"/>
      <c r="F93" s="17"/>
      <c r="G93" s="18"/>
      <c r="H93" s="20"/>
    </row>
    <row r="94" spans="1:8" x14ac:dyDescent="0.25">
      <c r="B94" s="24"/>
      <c r="C94" s="24" t="s">
        <v>225</v>
      </c>
      <c r="D94" s="24"/>
      <c r="E94" s="25"/>
      <c r="F94" s="26">
        <f>SUM(F7:F91)</f>
        <v>526296916.40999997</v>
      </c>
      <c r="G94" s="27">
        <f>+F94/$F$106</f>
        <v>0.99126691372908271</v>
      </c>
      <c r="H94" s="28"/>
    </row>
    <row r="95" spans="1:8" x14ac:dyDescent="0.25">
      <c r="A95" s="1" t="s">
        <v>226</v>
      </c>
    </row>
    <row r="96" spans="1:8" x14ac:dyDescent="0.25">
      <c r="B96" s="29"/>
      <c r="C96" s="29" t="s">
        <v>227</v>
      </c>
      <c r="D96" s="29"/>
      <c r="E96" s="29"/>
      <c r="F96" s="29" t="s">
        <v>11</v>
      </c>
      <c r="G96" s="30" t="s">
        <v>12</v>
      </c>
      <c r="H96" s="29" t="s">
        <v>13</v>
      </c>
    </row>
    <row r="97" spans="1:8" x14ac:dyDescent="0.25">
      <c r="B97" s="31"/>
      <c r="C97" s="24" t="s">
        <v>228</v>
      </c>
      <c r="D97" s="16"/>
      <c r="E97" s="32"/>
      <c r="F97" s="33" t="s">
        <v>229</v>
      </c>
      <c r="G97" s="27">
        <v>0</v>
      </c>
      <c r="H97" s="16"/>
    </row>
    <row r="98" spans="1:8" x14ac:dyDescent="0.25">
      <c r="B98" s="31" t="s">
        <v>230</v>
      </c>
      <c r="C98" s="24" t="s">
        <v>231</v>
      </c>
      <c r="D98" s="24"/>
      <c r="E98" s="25"/>
      <c r="F98" s="17">
        <v>4549774.3500000006</v>
      </c>
      <c r="G98" s="27">
        <f>+F98/$F$106</f>
        <v>8.5693847664020835E-3</v>
      </c>
      <c r="H98" s="16"/>
    </row>
    <row r="99" spans="1:8" x14ac:dyDescent="0.25">
      <c r="B99" s="31"/>
      <c r="C99" s="24" t="s">
        <v>232</v>
      </c>
      <c r="D99" s="16"/>
      <c r="E99" s="32"/>
      <c r="F99" s="25" t="s">
        <v>229</v>
      </c>
      <c r="G99" s="27">
        <v>0</v>
      </c>
      <c r="H99" s="16"/>
    </row>
    <row r="100" spans="1:8" x14ac:dyDescent="0.25">
      <c r="B100" s="31"/>
      <c r="C100" s="24" t="s">
        <v>233</v>
      </c>
      <c r="D100" s="16"/>
      <c r="E100" s="32"/>
      <c r="F100" s="25" t="s">
        <v>229</v>
      </c>
      <c r="G100" s="27">
        <v>0</v>
      </c>
      <c r="H100" s="16"/>
    </row>
    <row r="101" spans="1:8" x14ac:dyDescent="0.25">
      <c r="B101" s="31"/>
      <c r="C101" s="24" t="s">
        <v>234</v>
      </c>
      <c r="D101" s="16"/>
      <c r="E101" s="32"/>
      <c r="F101" s="25" t="s">
        <v>229</v>
      </c>
      <c r="G101" s="27">
        <v>0</v>
      </c>
      <c r="H101" s="16"/>
    </row>
    <row r="102" spans="1:8" x14ac:dyDescent="0.25">
      <c r="B102" s="16" t="s">
        <v>226</v>
      </c>
      <c r="C102" s="16" t="s">
        <v>235</v>
      </c>
      <c r="D102" s="16"/>
      <c r="E102" s="32"/>
      <c r="F102" s="17">
        <v>86914.63</v>
      </c>
      <c r="G102" s="27">
        <f>+F102/$F$106</f>
        <v>1.6370150451515763E-4</v>
      </c>
      <c r="H102" s="16"/>
    </row>
    <row r="103" spans="1:8" x14ac:dyDescent="0.25">
      <c r="B103" s="31"/>
      <c r="C103" s="16"/>
      <c r="D103" s="16"/>
      <c r="E103" s="32"/>
      <c r="F103" s="33"/>
      <c r="G103" s="27"/>
      <c r="H103" s="16"/>
    </row>
    <row r="104" spans="1:8" x14ac:dyDescent="0.25">
      <c r="B104" s="31"/>
      <c r="C104" s="16" t="s">
        <v>236</v>
      </c>
      <c r="D104" s="16"/>
      <c r="E104" s="32"/>
      <c r="F104" s="34">
        <f>SUM(F97:F103)</f>
        <v>4636688.9800000004</v>
      </c>
      <c r="G104" s="27">
        <f>+F104/$F$106</f>
        <v>8.7330862709172393E-3</v>
      </c>
      <c r="H104" s="16"/>
    </row>
    <row r="105" spans="1:8" x14ac:dyDescent="0.25">
      <c r="B105" s="31"/>
      <c r="C105" s="16"/>
      <c r="D105" s="16"/>
      <c r="E105" s="32"/>
      <c r="F105" s="34"/>
      <c r="G105" s="27"/>
      <c r="H105" s="16"/>
    </row>
    <row r="106" spans="1:8" x14ac:dyDescent="0.25">
      <c r="A106" s="22" t="s">
        <v>237</v>
      </c>
      <c r="B106" s="35"/>
      <c r="C106" s="36" t="s">
        <v>238</v>
      </c>
      <c r="D106" s="37"/>
      <c r="E106" s="38"/>
      <c r="F106" s="38">
        <f>+F104+F94</f>
        <v>530933605.38999999</v>
      </c>
      <c r="G106" s="39">
        <v>1</v>
      </c>
      <c r="H106" s="16"/>
    </row>
    <row r="107" spans="1:8" x14ac:dyDescent="0.25">
      <c r="F107" s="40"/>
    </row>
    <row r="108" spans="1:8" x14ac:dyDescent="0.25">
      <c r="C108" s="24" t="s">
        <v>239</v>
      </c>
      <c r="D108" s="41"/>
      <c r="F108" s="5">
        <v>0</v>
      </c>
    </row>
    <row r="109" spans="1:8" x14ac:dyDescent="0.25">
      <c r="C109" s="24" t="s">
        <v>240</v>
      </c>
      <c r="D109" s="42"/>
    </row>
    <row r="110" spans="1:8" x14ac:dyDescent="0.25">
      <c r="C110" s="24" t="s">
        <v>241</v>
      </c>
      <c r="D110" s="42"/>
    </row>
    <row r="111" spans="1:8" x14ac:dyDescent="0.25">
      <c r="C111" s="24" t="s">
        <v>242</v>
      </c>
      <c r="D111" s="43">
        <v>29.5321</v>
      </c>
    </row>
    <row r="112" spans="1:8" x14ac:dyDescent="0.25">
      <c r="C112" s="24" t="s">
        <v>243</v>
      </c>
      <c r="D112" s="43">
        <v>30.296700000000001</v>
      </c>
    </row>
    <row r="113" spans="1:8" x14ac:dyDescent="0.25">
      <c r="A113" s="1" t="s">
        <v>244</v>
      </c>
      <c r="C113" s="24" t="s">
        <v>245</v>
      </c>
      <c r="D113" s="44"/>
    </row>
    <row r="114" spans="1:8" x14ac:dyDescent="0.25">
      <c r="A114" s="1" t="s">
        <v>246</v>
      </c>
      <c r="C114" s="24" t="s">
        <v>247</v>
      </c>
      <c r="D114" s="42">
        <v>0</v>
      </c>
    </row>
    <row r="115" spans="1:8" x14ac:dyDescent="0.25">
      <c r="C115" s="24" t="s">
        <v>248</v>
      </c>
      <c r="D115" s="42">
        <v>0</v>
      </c>
      <c r="F115" s="40"/>
      <c r="G115" s="45"/>
    </row>
    <row r="116" spans="1:8" x14ac:dyDescent="0.25">
      <c r="B116" s="46"/>
      <c r="C116" s="47"/>
    </row>
    <row r="117" spans="1:8" x14ac:dyDescent="0.25">
      <c r="F117" s="5"/>
    </row>
    <row r="118" spans="1:8" x14ac:dyDescent="0.25">
      <c r="C118" s="29" t="s">
        <v>249</v>
      </c>
      <c r="D118" s="29"/>
      <c r="E118" s="29"/>
      <c r="F118" s="29"/>
      <c r="G118" s="30"/>
      <c r="H118" s="29"/>
    </row>
    <row r="119" spans="1:8" x14ac:dyDescent="0.25">
      <c r="C119" s="29" t="s">
        <v>250</v>
      </c>
      <c r="D119" s="29"/>
      <c r="E119" s="29"/>
      <c r="F119" s="29" t="s">
        <v>11</v>
      </c>
      <c r="G119" s="30" t="s">
        <v>12</v>
      </c>
      <c r="H119" s="29" t="s">
        <v>13</v>
      </c>
    </row>
    <row r="120" spans="1:8" x14ac:dyDescent="0.25">
      <c r="C120" s="24" t="s">
        <v>251</v>
      </c>
      <c r="D120" s="16"/>
      <c r="E120" s="32"/>
      <c r="F120" s="48">
        <f>SUMIF(Table1345676856[[Industry ]],A113,Table1345676856[Market Value])</f>
        <v>0</v>
      </c>
      <c r="G120" s="49">
        <f>+F120/$F$106</f>
        <v>0</v>
      </c>
      <c r="H120" s="16"/>
    </row>
    <row r="121" spans="1:8" x14ac:dyDescent="0.25">
      <c r="C121" s="16" t="s">
        <v>252</v>
      </c>
      <c r="D121" s="16"/>
      <c r="E121" s="32"/>
      <c r="F121" s="48">
        <f>SUMIF(Table1345676856[[Industry ]],A114,Table1345676856[Market Value])</f>
        <v>0</v>
      </c>
      <c r="G121" s="49">
        <f>+F121/$F$106</f>
        <v>0</v>
      </c>
      <c r="H121" s="16"/>
    </row>
    <row r="122" spans="1:8" x14ac:dyDescent="0.25">
      <c r="C122" s="16" t="s">
        <v>253</v>
      </c>
      <c r="D122" s="16"/>
      <c r="E122" s="32"/>
      <c r="F122" s="48">
        <f>SUMIF($E$134:$E$141,C122,H134:H141)</f>
        <v>0</v>
      </c>
      <c r="G122" s="49">
        <f>+F122/$F$106</f>
        <v>0</v>
      </c>
      <c r="H122" s="16"/>
    </row>
    <row r="123" spans="1:8" x14ac:dyDescent="0.25">
      <c r="C123" s="16" t="s">
        <v>254</v>
      </c>
      <c r="D123" s="16"/>
      <c r="E123" s="32"/>
      <c r="F123" s="48">
        <f t="shared" ref="F123:F131" si="2">SUMIF($E$134:$E$141,C123,H135:H142)</f>
        <v>0</v>
      </c>
      <c r="G123" s="49">
        <f t="shared" ref="G123:G131" si="3">+F123/$F$106</f>
        <v>0</v>
      </c>
      <c r="H123" s="16"/>
    </row>
    <row r="124" spans="1:8" x14ac:dyDescent="0.25">
      <c r="C124" s="16" t="s">
        <v>255</v>
      </c>
      <c r="D124" s="16"/>
      <c r="E124" s="32"/>
      <c r="F124" s="48">
        <f t="shared" si="2"/>
        <v>0</v>
      </c>
      <c r="G124" s="49">
        <f t="shared" si="3"/>
        <v>0</v>
      </c>
      <c r="H124" s="16"/>
    </row>
    <row r="125" spans="1:8" x14ac:dyDescent="0.25">
      <c r="C125" s="16" t="s">
        <v>256</v>
      </c>
      <c r="D125" s="16"/>
      <c r="E125" s="32"/>
      <c r="F125" s="48">
        <f t="shared" si="2"/>
        <v>0</v>
      </c>
      <c r="G125" s="49">
        <f t="shared" si="3"/>
        <v>0</v>
      </c>
      <c r="H125" s="16"/>
    </row>
    <row r="126" spans="1:8" x14ac:dyDescent="0.25">
      <c r="C126" s="16" t="s">
        <v>257</v>
      </c>
      <c r="D126" s="16"/>
      <c r="E126" s="32"/>
      <c r="F126" s="48">
        <f t="shared" si="2"/>
        <v>0</v>
      </c>
      <c r="G126" s="49">
        <f t="shared" si="3"/>
        <v>0</v>
      </c>
      <c r="H126" s="16"/>
    </row>
    <row r="127" spans="1:8" x14ac:dyDescent="0.25">
      <c r="C127" s="16" t="s">
        <v>258</v>
      </c>
      <c r="D127" s="16"/>
      <c r="E127" s="32"/>
      <c r="F127" s="48">
        <f t="shared" si="2"/>
        <v>0</v>
      </c>
      <c r="G127" s="49">
        <f t="shared" si="3"/>
        <v>0</v>
      </c>
      <c r="H127" s="16"/>
    </row>
    <row r="128" spans="1:8" x14ac:dyDescent="0.25">
      <c r="C128" s="16" t="s">
        <v>259</v>
      </c>
      <c r="D128" s="16"/>
      <c r="E128" s="32"/>
      <c r="F128" s="48">
        <f t="shared" si="2"/>
        <v>0</v>
      </c>
      <c r="G128" s="49">
        <f t="shared" si="3"/>
        <v>0</v>
      </c>
      <c r="H128" s="16"/>
    </row>
    <row r="129" spans="3:8" x14ac:dyDescent="0.25">
      <c r="C129" s="16" t="s">
        <v>260</v>
      </c>
      <c r="D129" s="16"/>
      <c r="E129" s="32"/>
      <c r="F129" s="48">
        <f>SUMIF($E$134:$E$141,C129,H141:H148)</f>
        <v>0</v>
      </c>
      <c r="G129" s="49">
        <f t="shared" si="3"/>
        <v>0</v>
      </c>
      <c r="H129" s="16"/>
    </row>
    <row r="130" spans="3:8" x14ac:dyDescent="0.25">
      <c r="C130" s="16" t="s">
        <v>261</v>
      </c>
      <c r="D130" s="16"/>
      <c r="E130" s="32"/>
      <c r="F130" s="48">
        <f t="shared" si="2"/>
        <v>0</v>
      </c>
      <c r="G130" s="49">
        <f t="shared" si="3"/>
        <v>0</v>
      </c>
      <c r="H130" s="16"/>
    </row>
    <row r="131" spans="3:8" x14ac:dyDescent="0.25">
      <c r="C131" s="16" t="s">
        <v>262</v>
      </c>
      <c r="D131" s="16"/>
      <c r="E131" s="32"/>
      <c r="F131" s="48">
        <f t="shared" si="2"/>
        <v>0</v>
      </c>
      <c r="G131" s="49">
        <f t="shared" si="3"/>
        <v>0</v>
      </c>
      <c r="H131" s="16"/>
    </row>
    <row r="133" spans="3:8" s="1" customFormat="1" x14ac:dyDescent="0.25">
      <c r="E133" s="50"/>
      <c r="G133" s="51"/>
    </row>
    <row r="134" spans="3:8" s="1" customFormat="1" x14ac:dyDescent="0.25">
      <c r="E134" s="1" t="s">
        <v>253</v>
      </c>
      <c r="F134" s="1" t="s">
        <v>263</v>
      </c>
      <c r="G134" s="51">
        <f t="shared" ref="G134:G141" si="4">SUMIF($H$7:$H$74,F134,$E$7:$E$74)</f>
        <v>0</v>
      </c>
      <c r="H134" s="1">
        <f t="shared" ref="H134:H141" si="5">SUMIF($H$7:$H$74,F134,$F$7:$F$74)</f>
        <v>0</v>
      </c>
    </row>
    <row r="135" spans="3:8" s="1" customFormat="1" x14ac:dyDescent="0.25">
      <c r="E135" s="1" t="s">
        <v>253</v>
      </c>
      <c r="F135" s="1" t="s">
        <v>264</v>
      </c>
      <c r="G135" s="51">
        <f t="shared" si="4"/>
        <v>0</v>
      </c>
      <c r="H135" s="1">
        <f t="shared" si="5"/>
        <v>0</v>
      </c>
    </row>
    <row r="136" spans="3:8" s="1" customFormat="1" x14ac:dyDescent="0.25">
      <c r="E136" s="1" t="s">
        <v>253</v>
      </c>
      <c r="F136" s="1" t="s">
        <v>265</v>
      </c>
      <c r="G136" s="51">
        <f t="shared" si="4"/>
        <v>0</v>
      </c>
      <c r="H136" s="1">
        <f t="shared" si="5"/>
        <v>0</v>
      </c>
    </row>
    <row r="137" spans="3:8" s="1" customFormat="1" x14ac:dyDescent="0.25">
      <c r="E137" s="1" t="s">
        <v>255</v>
      </c>
      <c r="F137" s="1" t="s">
        <v>266</v>
      </c>
      <c r="G137" s="51">
        <f t="shared" si="4"/>
        <v>0</v>
      </c>
      <c r="H137" s="1">
        <f t="shared" si="5"/>
        <v>0</v>
      </c>
    </row>
    <row r="138" spans="3:8" s="1" customFormat="1" x14ac:dyDescent="0.25">
      <c r="E138" s="1" t="s">
        <v>256</v>
      </c>
      <c r="F138" s="1" t="s">
        <v>267</v>
      </c>
      <c r="G138" s="51">
        <f t="shared" si="4"/>
        <v>0</v>
      </c>
      <c r="H138" s="1">
        <f t="shared" si="5"/>
        <v>0</v>
      </c>
    </row>
    <row r="139" spans="3:8" s="1" customFormat="1" x14ac:dyDescent="0.25">
      <c r="E139" s="1" t="s">
        <v>253</v>
      </c>
      <c r="F139" s="1" t="s">
        <v>268</v>
      </c>
      <c r="G139" s="51">
        <f t="shared" si="4"/>
        <v>0</v>
      </c>
      <c r="H139" s="1">
        <f t="shared" si="5"/>
        <v>0</v>
      </c>
    </row>
    <row r="140" spans="3:8" s="1" customFormat="1" x14ac:dyDescent="0.25">
      <c r="E140" s="1" t="s">
        <v>256</v>
      </c>
      <c r="F140" s="1" t="s">
        <v>269</v>
      </c>
      <c r="G140" s="51">
        <f t="shared" si="4"/>
        <v>0</v>
      </c>
      <c r="H140" s="1">
        <f t="shared" si="5"/>
        <v>0</v>
      </c>
    </row>
    <row r="141" spans="3:8" s="1" customFormat="1" x14ac:dyDescent="0.25">
      <c r="E141" s="1" t="s">
        <v>253</v>
      </c>
      <c r="F141" s="1" t="s">
        <v>270</v>
      </c>
      <c r="G141" s="51">
        <f t="shared" si="4"/>
        <v>0</v>
      </c>
      <c r="H141" s="1">
        <f t="shared" si="5"/>
        <v>0</v>
      </c>
    </row>
    <row r="142" spans="3:8" s="1" customFormat="1" x14ac:dyDescent="0.25">
      <c r="E142" s="50"/>
      <c r="G142" s="51" t="s">
        <v>271</v>
      </c>
      <c r="H142" s="1" t="s">
        <v>271</v>
      </c>
    </row>
    <row r="143" spans="3:8" s="1" customFormat="1" x14ac:dyDescent="0.25">
      <c r="E143" s="50"/>
      <c r="G143" s="5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2026-02-06T06:55:52Z</dcterms:created>
  <dcterms:modified xsi:type="dcterms:W3CDTF">2026-02-06T06:55:54Z</dcterms:modified>
</cp:coreProperties>
</file>