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65B49420-3B35-456C-884B-3774D618991E}" xr6:coauthVersionLast="47" xr6:coauthVersionMax="47" xr10:uidLastSave="{00000000-0000-0000-0000-000000000000}"/>
  <bookViews>
    <workbookView xWindow="-120" yWindow="-120" windowWidth="20730" windowHeight="11040" xr2:uid="{022B1DCF-867B-4908-BD68-8FC01AD5012E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F46" i="1" s="1"/>
  <c r="H61" i="1"/>
  <c r="H60" i="1"/>
  <c r="H59" i="1"/>
  <c r="H58" i="1"/>
  <c r="F45" i="1" s="1"/>
  <c r="G45" i="1" s="1"/>
  <c r="H57" i="1"/>
  <c r="H56" i="1"/>
  <c r="G56" i="1" s="1"/>
  <c r="H55" i="1"/>
  <c r="H64" i="1" s="1"/>
  <c r="F52" i="1"/>
  <c r="F51" i="1"/>
  <c r="F50" i="1"/>
  <c r="F49" i="1"/>
  <c r="F48" i="1"/>
  <c r="G48" i="1" s="1"/>
  <c r="F47" i="1"/>
  <c r="G47" i="1" s="1"/>
  <c r="F44" i="1"/>
  <c r="G44" i="1" s="1"/>
  <c r="F43" i="1"/>
  <c r="F42" i="1"/>
  <c r="F41" i="1"/>
  <c r="F25" i="1"/>
  <c r="F27" i="1" s="1"/>
  <c r="F15" i="1"/>
  <c r="G50" i="1" l="1"/>
  <c r="G19" i="1"/>
  <c r="G8" i="1"/>
  <c r="G57" i="1"/>
  <c r="G15" i="1"/>
  <c r="G7" i="1"/>
  <c r="G61" i="1"/>
  <c r="G23" i="1"/>
  <c r="G9" i="1"/>
  <c r="G63" i="1"/>
  <c r="G59" i="1"/>
  <c r="G55" i="1"/>
  <c r="G13" i="1"/>
  <c r="G12" i="1"/>
  <c r="G62" i="1"/>
  <c r="G58" i="1"/>
  <c r="G11" i="1"/>
  <c r="G10" i="1"/>
  <c r="G52" i="1"/>
  <c r="G49" i="1"/>
  <c r="G60" i="1"/>
  <c r="G41" i="1"/>
  <c r="G51" i="1"/>
  <c r="G42" i="1"/>
  <c r="G46" i="1"/>
  <c r="G43" i="1"/>
  <c r="G25" i="1"/>
  <c r="G64" i="1" l="1"/>
</calcChain>
</file>

<file path=xl/sharedStrings.xml><?xml version="1.0" encoding="utf-8"?>
<sst xmlns="http://schemas.openxmlformats.org/spreadsheetml/2006/main" count="99" uniqueCount="74">
  <si>
    <t>NAME OF PENSION FUND</t>
  </si>
  <si>
    <t>ADITYA BIRLA SUN LIFE PENSION FUND MANAGEMENT LIMITED</t>
  </si>
  <si>
    <t>SCHEME NAME</t>
  </si>
  <si>
    <t>Scheme A TIER I</t>
  </si>
  <si>
    <t>MONTH</t>
  </si>
  <si>
    <t>31/07/2025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</si>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</sst>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14" fontId="4" fillId="0" borderId="0" xfId="2" applyNumberFormat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8" fillId="0" borderId="5" xfId="2" applyNumberFormat="1" applyFont="1" applyBorder="1" applyAlignment="1">
      <alignment horizontal="right" vertical="top"/>
    </xf>
    <xf numFmtId="10" fontId="8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9" fillId="0" borderId="8" xfId="0" applyFont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164" fontId="9" fillId="0" borderId="0" xfId="3" quotePrefix="1" applyFont="1" applyFill="1" applyBorder="1"/>
    <xf numFmtId="164" fontId="9" fillId="0" borderId="0" xfId="3" applyFont="1" applyFill="1" applyBorder="1"/>
  </cellXfs>
  <cellStyles count="6">
    <cellStyle name="Comma 2 7" xfId="3" xr:uid="{47A88D42-9BD8-4D30-9CF2-67F4F58E5E22}"/>
    <cellStyle name="Comma 3" xfId="4" xr:uid="{56B392C4-A717-488D-AAD2-BD981C9F3EF4}"/>
    <cellStyle name="Normal" xfId="0" builtinId="0"/>
    <cellStyle name="Normal 2 7" xfId="2" xr:uid="{00AAE3C7-DBC4-41C4-8335-D7CF18771E3B}"/>
    <cellStyle name="Percent" xfId="1" builtinId="5"/>
    <cellStyle name="Percent 2 6" xfId="5" xr:uid="{2B5098EF-38F1-45A8-8035-3D981A7EA5DA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Relationship Id="rId1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488803-1352-43CF-97B1-1D7DDD864533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016CA6D0-7725-4ADD-94C9-C3E6FBCE157C}" name="ISIN No." dataDxfId="6"/>
    <tableColumn id="2" xr3:uid="{8EFE2659-0CFA-4A23-B582-46F498437B32}" name="Name of the Instrument" dataDxfId="5"/>
    <tableColumn id="3" xr3:uid="{98FFF114-5A74-4A40-A3CB-78C9A6C78C5C}" name="Industry " dataDxfId="4"/>
    <tableColumn id="4" xr3:uid="{61E9123A-ECC4-44E9-AB4C-3B368B912DFA}" name="Quantity" dataDxfId="3"/>
    <tableColumn id="5" xr3:uid="{42C7DC04-A2FA-4082-9BA3-7E07EA905970}" name="Market Value" dataDxfId="2"/>
    <tableColumn id="6" xr3:uid="{26206F4D-F59E-4153-8144-B22C3859AF8D}" name="% of Portfolio" dataDxfId="1" dataCellStyle="Percent">
      <calculatedColumnFormula>+F7/$F$27</calculatedColumnFormula>
    </tableColumn>
    <tableColumn id="7" xr3:uid="{490877CB-6849-49B5-B1C8-EA217FE22C4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6A9D-251A-45C9-8601-5D9A619861D4}">
  <sheetPr>
    <tabColor rgb="FF7030A0"/>
  </sheetPr>
  <dimension ref="A1:H66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55" customWidth="1"/>
    <col min="6" max="6" width="29.5703125" style="1" customWidth="1"/>
    <col min="7" max="7" width="20.5703125" style="53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/>
      <c r="B3" s="5" t="s">
        <v>2</v>
      </c>
      <c r="D3" s="5" t="s">
        <v>3</v>
      </c>
      <c r="E3" s="3"/>
      <c r="G3" s="8"/>
    </row>
    <row r="4" spans="1:8" s="2" customFormat="1" x14ac:dyDescent="0.25">
      <c r="A4" s="1"/>
      <c r="B4" s="5" t="s">
        <v>4</v>
      </c>
      <c r="D4" s="9" t="s">
        <v>5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10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3" t="s">
        <v>11</v>
      </c>
      <c r="H6" s="14" t="s">
        <v>12</v>
      </c>
    </row>
    <row r="7" spans="1:8" s="2" customFormat="1" x14ac:dyDescent="0.25">
      <c r="A7" s="15"/>
      <c r="B7" s="16" t="s">
        <v>13</v>
      </c>
      <c r="C7" s="17" t="s">
        <v>14</v>
      </c>
      <c r="D7" s="17" t="s">
        <v>15</v>
      </c>
      <c r="E7" s="18">
        <v>27330</v>
      </c>
      <c r="F7" s="18">
        <v>10814207.699999999</v>
      </c>
      <c r="G7" s="19">
        <f t="shared" ref="G7:G12" si="0">+F7/$F$27</f>
        <v>0.16707862849721802</v>
      </c>
      <c r="H7" s="20"/>
    </row>
    <row r="8" spans="1:8" s="2" customFormat="1" x14ac:dyDescent="0.25">
      <c r="A8" s="15"/>
      <c r="B8" s="16" t="s">
        <v>16</v>
      </c>
      <c r="C8" s="17" t="s">
        <v>17</v>
      </c>
      <c r="D8" s="17" t="s">
        <v>18</v>
      </c>
      <c r="E8" s="18">
        <v>10</v>
      </c>
      <c r="F8" s="18">
        <v>10000790</v>
      </c>
      <c r="G8" s="19">
        <f t="shared" si="0"/>
        <v>0.15451139125880606</v>
      </c>
      <c r="H8" s="20" t="s">
        <v>19</v>
      </c>
    </row>
    <row r="9" spans="1:8" s="2" customFormat="1" x14ac:dyDescent="0.25">
      <c r="A9" s="15"/>
      <c r="B9" s="16" t="s">
        <v>20</v>
      </c>
      <c r="C9" s="17" t="s">
        <v>21</v>
      </c>
      <c r="D9" s="17" t="s">
        <v>15</v>
      </c>
      <c r="E9" s="18">
        <v>27065</v>
      </c>
      <c r="F9" s="18">
        <v>11187588.4</v>
      </c>
      <c r="G9" s="19">
        <f t="shared" si="0"/>
        <v>0.17284732991242494</v>
      </c>
      <c r="H9" s="20"/>
    </row>
    <row r="10" spans="1:8" s="2" customFormat="1" x14ac:dyDescent="0.25">
      <c r="A10" s="15"/>
      <c r="B10" s="16" t="s">
        <v>22</v>
      </c>
      <c r="C10" s="17" t="s">
        <v>23</v>
      </c>
      <c r="D10" s="17" t="s">
        <v>24</v>
      </c>
      <c r="E10" s="18">
        <v>14770</v>
      </c>
      <c r="F10" s="18">
        <v>1351750.4</v>
      </c>
      <c r="G10" s="19">
        <f t="shared" si="0"/>
        <v>2.0884433623608492E-2</v>
      </c>
      <c r="H10" s="20"/>
    </row>
    <row r="11" spans="1:8" s="2" customFormat="1" x14ac:dyDescent="0.25">
      <c r="A11" s="15"/>
      <c r="B11" s="16" t="s">
        <v>25</v>
      </c>
      <c r="C11" s="17" t="s">
        <v>26</v>
      </c>
      <c r="D11" s="17" t="s">
        <v>24</v>
      </c>
      <c r="E11" s="18">
        <v>11601</v>
      </c>
      <c r="F11" s="18">
        <v>1814280.39</v>
      </c>
      <c r="G11" s="19">
        <f t="shared" si="0"/>
        <v>2.8030484310986356E-2</v>
      </c>
      <c r="H11" s="20"/>
    </row>
    <row r="12" spans="1:8" s="2" customFormat="1" x14ac:dyDescent="0.25">
      <c r="A12" s="15"/>
      <c r="B12" s="16" t="s">
        <v>27</v>
      </c>
      <c r="C12" s="17" t="s">
        <v>28</v>
      </c>
      <c r="D12" s="17" t="s">
        <v>18</v>
      </c>
      <c r="E12" s="18">
        <v>1</v>
      </c>
      <c r="F12" s="18">
        <v>10268300</v>
      </c>
      <c r="G12" s="19">
        <f t="shared" si="0"/>
        <v>0.15864439897876051</v>
      </c>
      <c r="H12" s="20" t="s">
        <v>19</v>
      </c>
    </row>
    <row r="13" spans="1:8" s="2" customFormat="1" outlineLevel="1" x14ac:dyDescent="0.25">
      <c r="A13" s="15"/>
      <c r="B13" s="16" t="s">
        <v>29</v>
      </c>
      <c r="C13" s="17" t="s">
        <v>30</v>
      </c>
      <c r="D13" s="17" t="s">
        <v>18</v>
      </c>
      <c r="E13" s="18">
        <v>1</v>
      </c>
      <c r="F13" s="18">
        <v>10273890</v>
      </c>
      <c r="G13" s="19">
        <f>+F13/$F$27</f>
        <v>0.15873076402363565</v>
      </c>
      <c r="H13" s="20" t="s">
        <v>31</v>
      </c>
    </row>
    <row r="14" spans="1:8" s="2" customFormat="1" x14ac:dyDescent="0.25">
      <c r="A14" s="1"/>
      <c r="B14" s="21"/>
      <c r="C14" s="22"/>
      <c r="D14" s="22"/>
      <c r="E14" s="23"/>
      <c r="F14" s="24"/>
      <c r="G14" s="25"/>
      <c r="H14" s="20"/>
    </row>
    <row r="15" spans="1:8" s="2" customFormat="1" x14ac:dyDescent="0.25">
      <c r="A15" s="1"/>
      <c r="B15" s="22"/>
      <c r="C15" s="22" t="s">
        <v>32</v>
      </c>
      <c r="D15" s="22"/>
      <c r="E15" s="26"/>
      <c r="F15" s="27">
        <f>SUM(F7:F14)</f>
        <v>55710806.890000001</v>
      </c>
      <c r="G15" s="28">
        <f>+F15/$F$27</f>
        <v>0.86072743060543999</v>
      </c>
      <c r="H15" s="29"/>
    </row>
    <row r="16" spans="1:8" s="2" customFormat="1" x14ac:dyDescent="0.25">
      <c r="A16" s="1"/>
      <c r="E16" s="3"/>
      <c r="G16" s="8"/>
    </row>
    <row r="17" spans="1:8" s="2" customFormat="1" x14ac:dyDescent="0.25">
      <c r="A17" s="1"/>
      <c r="B17" s="30"/>
      <c r="C17" s="30" t="s">
        <v>33</v>
      </c>
      <c r="D17" s="30"/>
      <c r="E17" s="30"/>
      <c r="F17" s="30" t="s">
        <v>10</v>
      </c>
      <c r="G17" s="31" t="s">
        <v>11</v>
      </c>
      <c r="H17" s="30" t="s">
        <v>12</v>
      </c>
    </row>
    <row r="18" spans="1:8" s="2" customFormat="1" x14ac:dyDescent="0.25">
      <c r="A18" s="32"/>
      <c r="B18" s="33"/>
      <c r="C18" s="22" t="s">
        <v>34</v>
      </c>
      <c r="D18" s="17"/>
      <c r="E18" s="34"/>
      <c r="F18" s="35" t="s">
        <v>35</v>
      </c>
      <c r="G18" s="36">
        <v>0</v>
      </c>
      <c r="H18" s="17"/>
    </row>
    <row r="19" spans="1:8" s="2" customFormat="1" x14ac:dyDescent="0.25">
      <c r="A19" s="1"/>
      <c r="B19" s="33" t="s">
        <v>36</v>
      </c>
      <c r="C19" s="22" t="s">
        <v>37</v>
      </c>
      <c r="D19" s="22"/>
      <c r="E19" s="26"/>
      <c r="F19" s="18">
        <v>6982652.0700000003</v>
      </c>
      <c r="G19" s="36">
        <f>+F19/$F$27</f>
        <v>0.10788140597011657</v>
      </c>
      <c r="H19" s="17"/>
    </row>
    <row r="20" spans="1:8" s="2" customFormat="1" x14ac:dyDescent="0.25">
      <c r="A20" s="1"/>
      <c r="B20" s="33"/>
      <c r="C20" s="22" t="s">
        <v>38</v>
      </c>
      <c r="D20" s="17"/>
      <c r="E20" s="34"/>
      <c r="F20" s="26" t="s">
        <v>35</v>
      </c>
      <c r="G20" s="36">
        <v>0</v>
      </c>
      <c r="H20" s="17"/>
    </row>
    <row r="21" spans="1:8" s="2" customFormat="1" x14ac:dyDescent="0.25">
      <c r="A21" s="1"/>
      <c r="B21" s="33"/>
      <c r="C21" s="22" t="s">
        <v>39</v>
      </c>
      <c r="D21" s="17"/>
      <c r="E21" s="34"/>
      <c r="F21" s="26" t="s">
        <v>35</v>
      </c>
      <c r="G21" s="36">
        <v>0</v>
      </c>
      <c r="H21" s="17"/>
    </row>
    <row r="22" spans="1:8" s="2" customFormat="1" x14ac:dyDescent="0.25">
      <c r="A22" s="33"/>
      <c r="B22" s="33"/>
      <c r="C22" s="22" t="s">
        <v>40</v>
      </c>
      <c r="D22" s="17"/>
      <c r="E22" s="34"/>
      <c r="F22" s="26" t="s">
        <v>35</v>
      </c>
      <c r="G22" s="36">
        <v>0</v>
      </c>
      <c r="H22" s="17"/>
    </row>
    <row r="23" spans="1:8" s="2" customFormat="1" x14ac:dyDescent="0.25">
      <c r="A23" s="1"/>
      <c r="B23" s="17" t="s">
        <v>41</v>
      </c>
      <c r="C23" s="17" t="s">
        <v>42</v>
      </c>
      <c r="D23" s="17"/>
      <c r="E23" s="34"/>
      <c r="F23" s="18">
        <v>2031801.22</v>
      </c>
      <c r="G23" s="36">
        <f>+F23/$F$27</f>
        <v>3.1391163424443418E-2</v>
      </c>
      <c r="H23" s="17"/>
    </row>
    <row r="24" spans="1:8" s="2" customFormat="1" x14ac:dyDescent="0.25">
      <c r="A24" s="1"/>
      <c r="B24" s="33"/>
      <c r="C24" s="17"/>
      <c r="D24" s="17"/>
      <c r="E24" s="34"/>
      <c r="F24" s="35"/>
      <c r="G24" s="36"/>
      <c r="H24" s="17"/>
    </row>
    <row r="25" spans="1:8" s="2" customFormat="1" x14ac:dyDescent="0.25">
      <c r="A25" s="1"/>
      <c r="B25" s="33"/>
      <c r="C25" s="17" t="s">
        <v>43</v>
      </c>
      <c r="D25" s="17"/>
      <c r="E25" s="34"/>
      <c r="F25" s="37">
        <f>SUM(F18:F24)</f>
        <v>9014453.290000001</v>
      </c>
      <c r="G25" s="36">
        <f>+F25/$F$27</f>
        <v>0.13927256939456001</v>
      </c>
      <c r="H25" s="17"/>
    </row>
    <row r="26" spans="1:8" s="2" customFormat="1" x14ac:dyDescent="0.25">
      <c r="A26" s="1"/>
      <c r="B26" s="33"/>
      <c r="C26" s="17"/>
      <c r="D26" s="17"/>
      <c r="E26" s="34"/>
      <c r="F26" s="37"/>
      <c r="G26" s="36"/>
      <c r="H26" s="17"/>
    </row>
    <row r="27" spans="1:8" s="2" customFormat="1" x14ac:dyDescent="0.25">
      <c r="A27" s="1"/>
      <c r="B27" s="38"/>
      <c r="C27" s="39" t="s">
        <v>44</v>
      </c>
      <c r="D27" s="40"/>
      <c r="E27" s="41"/>
      <c r="F27" s="41">
        <f>+F25+F15</f>
        <v>64725260.18</v>
      </c>
      <c r="G27" s="42">
        <v>1</v>
      </c>
      <c r="H27" s="17"/>
    </row>
    <row r="28" spans="1:8" s="2" customFormat="1" x14ac:dyDescent="0.25">
      <c r="A28" s="1"/>
      <c r="E28" s="3"/>
      <c r="F28" s="43"/>
      <c r="G28" s="8"/>
    </row>
    <row r="29" spans="1:8" s="2" customFormat="1" x14ac:dyDescent="0.25">
      <c r="A29" s="1"/>
      <c r="C29" s="22" t="s">
        <v>45</v>
      </c>
      <c r="D29" s="44">
        <v>96.601302986672891</v>
      </c>
      <c r="E29" s="3"/>
      <c r="F29" s="3">
        <v>0</v>
      </c>
      <c r="G29" s="8"/>
    </row>
    <row r="30" spans="1:8" s="2" customFormat="1" x14ac:dyDescent="0.25">
      <c r="A30" s="1"/>
      <c r="C30" s="22" t="s">
        <v>46</v>
      </c>
      <c r="D30" s="44">
        <v>11.758935080112179</v>
      </c>
      <c r="E30" s="3"/>
      <c r="G30" s="8"/>
    </row>
    <row r="31" spans="1:8" s="2" customFormat="1" x14ac:dyDescent="0.25">
      <c r="A31" s="1"/>
      <c r="C31" s="22" t="s">
        <v>47</v>
      </c>
      <c r="D31" s="44">
        <v>7.9885909371007937</v>
      </c>
      <c r="E31" s="3"/>
      <c r="G31" s="8"/>
    </row>
    <row r="32" spans="1:8" s="2" customFormat="1" x14ac:dyDescent="0.25">
      <c r="A32" s="1"/>
      <c r="C32" s="22" t="s">
        <v>48</v>
      </c>
      <c r="D32" s="45">
        <v>17.692399999999999</v>
      </c>
      <c r="E32" s="3"/>
      <c r="G32" s="8"/>
    </row>
    <row r="33" spans="1:8" s="2" customFormat="1" x14ac:dyDescent="0.25">
      <c r="A33" s="32"/>
      <c r="C33" s="22" t="s">
        <v>49</v>
      </c>
      <c r="D33" s="45">
        <v>17.389299999999999</v>
      </c>
      <c r="E33" s="3"/>
      <c r="G33" s="8"/>
    </row>
    <row r="34" spans="1:8" s="2" customFormat="1" x14ac:dyDescent="0.25">
      <c r="A34" s="1"/>
      <c r="C34" s="22" t="s">
        <v>50</v>
      </c>
      <c r="D34" s="46">
        <v>0</v>
      </c>
      <c r="E34" s="3"/>
      <c r="G34" s="8"/>
    </row>
    <row r="35" spans="1:8" s="2" customFormat="1" x14ac:dyDescent="0.25">
      <c r="A35" s="1"/>
      <c r="C35" s="22" t="s">
        <v>51</v>
      </c>
      <c r="D35" s="47">
        <v>0</v>
      </c>
      <c r="E35" s="3"/>
      <c r="G35" s="8"/>
    </row>
    <row r="36" spans="1:8" s="2" customFormat="1" x14ac:dyDescent="0.25">
      <c r="A36" s="1"/>
      <c r="C36" s="22" t="s">
        <v>52</v>
      </c>
      <c r="D36" s="47">
        <v>0</v>
      </c>
      <c r="E36" s="3"/>
      <c r="F36" s="43"/>
      <c r="G36" s="48"/>
    </row>
    <row r="37" spans="1:8" s="2" customFormat="1" x14ac:dyDescent="0.25">
      <c r="A37" s="1"/>
      <c r="B37" s="49"/>
      <c r="C37" s="50"/>
      <c r="E37" s="3"/>
      <c r="G37" s="8"/>
    </row>
    <row r="38" spans="1:8" s="2" customFormat="1" x14ac:dyDescent="0.25">
      <c r="A38" s="1"/>
      <c r="E38" s="3"/>
      <c r="F38" s="3"/>
      <c r="G38" s="8"/>
    </row>
    <row r="39" spans="1:8" s="2" customFormat="1" x14ac:dyDescent="0.25">
      <c r="A39" s="1"/>
      <c r="C39" s="30" t="s">
        <v>53</v>
      </c>
      <c r="D39" s="30"/>
      <c r="E39" s="30"/>
      <c r="F39" s="30"/>
      <c r="G39" s="31"/>
      <c r="H39" s="30"/>
    </row>
    <row r="40" spans="1:8" s="2" customFormat="1" x14ac:dyDescent="0.25">
      <c r="A40" s="1"/>
      <c r="C40" s="30" t="s">
        <v>54</v>
      </c>
      <c r="D40" s="30"/>
      <c r="E40" s="30"/>
      <c r="F40" s="30" t="s">
        <v>10</v>
      </c>
      <c r="G40" s="31" t="s">
        <v>11</v>
      </c>
      <c r="H40" s="30" t="s">
        <v>12</v>
      </c>
    </row>
    <row r="41" spans="1:8" s="2" customFormat="1" x14ac:dyDescent="0.25">
      <c r="A41" s="33"/>
      <c r="C41" s="22" t="s">
        <v>55</v>
      </c>
      <c r="D41" s="17"/>
      <c r="E41" s="34"/>
      <c r="F41" s="51">
        <f>SUMIF(Table1345676857891011[[Industry ]],A40,Table1345676857891011[Market Value])</f>
        <v>0</v>
      </c>
      <c r="G41" s="52">
        <f>+F41/$F$27</f>
        <v>0</v>
      </c>
      <c r="H41" s="17"/>
    </row>
    <row r="42" spans="1:8" s="2" customFormat="1" x14ac:dyDescent="0.25">
      <c r="A42" s="1"/>
      <c r="C42" s="17" t="s">
        <v>56</v>
      </c>
      <c r="D42" s="17"/>
      <c r="E42" s="34"/>
      <c r="F42" s="51">
        <f>SUMIF(Table1345676857891011[[Industry ]],A41,Table1345676857891011[Market Value])</f>
        <v>0</v>
      </c>
      <c r="G42" s="52">
        <f>+F42/$F$27</f>
        <v>0</v>
      </c>
      <c r="H42" s="17"/>
    </row>
    <row r="43" spans="1:8" s="2" customFormat="1" x14ac:dyDescent="0.25">
      <c r="A43" s="1"/>
      <c r="C43" s="17" t="s">
        <v>57</v>
      </c>
      <c r="D43" s="17"/>
      <c r="E43" s="34"/>
      <c r="F43" s="51">
        <f>SUMIF($E$55:$E$63,C43,$H$55:$H$63)</f>
        <v>0</v>
      </c>
      <c r="G43" s="52">
        <f>+F43/$F$27</f>
        <v>0</v>
      </c>
      <c r="H43" s="17"/>
    </row>
    <row r="44" spans="1:8" s="2" customFormat="1" x14ac:dyDescent="0.25">
      <c r="A44" s="1"/>
      <c r="C44" s="17" t="s">
        <v>58</v>
      </c>
      <c r="D44" s="17"/>
      <c r="E44" s="34"/>
      <c r="F44" s="51">
        <f>SUMIF($E$55:$E$63,C44,$H$55:$H$63)</f>
        <v>0</v>
      </c>
      <c r="G44" s="52">
        <f t="shared" ref="G44:G52" si="1">+F44/$F$27</f>
        <v>0</v>
      </c>
      <c r="H44" s="17"/>
    </row>
    <row r="45" spans="1:8" s="2" customFormat="1" x14ac:dyDescent="0.25">
      <c r="A45" s="1"/>
      <c r="C45" s="17" t="s">
        <v>59</v>
      </c>
      <c r="D45" s="17"/>
      <c r="E45" s="34"/>
      <c r="F45" s="51">
        <f>SUMIF($E$55:$E$63,C45,$H$55:$H$63)</f>
        <v>30542980</v>
      </c>
      <c r="G45" s="52">
        <f t="shared" si="1"/>
        <v>0.47188655426120218</v>
      </c>
      <c r="H45" s="17"/>
    </row>
    <row r="46" spans="1:8" s="2" customFormat="1" x14ac:dyDescent="0.25">
      <c r="A46" s="1"/>
      <c r="C46" s="17" t="s">
        <v>60</v>
      </c>
      <c r="D46" s="17"/>
      <c r="E46" s="34"/>
      <c r="F46" s="51">
        <f>SUMIF($E$55:$E$63,C46,$H$55:$H$63)</f>
        <v>0</v>
      </c>
      <c r="G46" s="52">
        <f t="shared" si="1"/>
        <v>0</v>
      </c>
      <c r="H46" s="17"/>
    </row>
    <row r="47" spans="1:8" s="2" customFormat="1" x14ac:dyDescent="0.25">
      <c r="A47" s="1"/>
      <c r="C47" s="17" t="s">
        <v>61</v>
      </c>
      <c r="D47" s="17"/>
      <c r="E47" s="34"/>
      <c r="F47" s="51">
        <f>SUMIF($E$55:$E$63,C47,$H$55:$H$63)</f>
        <v>0</v>
      </c>
      <c r="G47" s="52">
        <f t="shared" si="1"/>
        <v>0</v>
      </c>
      <c r="H47" s="17"/>
    </row>
    <row r="48" spans="1:8" s="2" customFormat="1" x14ac:dyDescent="0.25">
      <c r="A48" s="1"/>
      <c r="C48" s="17" t="s">
        <v>62</v>
      </c>
      <c r="D48" s="17"/>
      <c r="E48" s="34"/>
      <c r="F48" s="51">
        <f ca="1">SUMIF($E$55:$E$63,C48,H61:H68)</f>
        <v>0</v>
      </c>
      <c r="G48" s="52">
        <f t="shared" ca="1" si="1"/>
        <v>0</v>
      </c>
      <c r="H48" s="17"/>
    </row>
    <row r="49" spans="1:8" s="2" customFormat="1" x14ac:dyDescent="0.25">
      <c r="A49" s="1"/>
      <c r="C49" s="17" t="s">
        <v>63</v>
      </c>
      <c r="D49" s="17"/>
      <c r="E49" s="34"/>
      <c r="F49" s="51">
        <f ca="1">SUMIF($E$55:$E$63,C49,H62:H69)</f>
        <v>0</v>
      </c>
      <c r="G49" s="52">
        <f t="shared" ca="1" si="1"/>
        <v>0</v>
      </c>
      <c r="H49" s="17"/>
    </row>
    <row r="50" spans="1:8" s="2" customFormat="1" x14ac:dyDescent="0.25">
      <c r="A50" s="1"/>
      <c r="C50" s="17" t="s">
        <v>64</v>
      </c>
      <c r="D50" s="17"/>
      <c r="E50" s="34"/>
      <c r="F50" s="51">
        <f ca="1">SUMIF($E$55:$E$63,C50,H63:H70)</f>
        <v>0</v>
      </c>
      <c r="G50" s="52">
        <f t="shared" ca="1" si="1"/>
        <v>0</v>
      </c>
      <c r="H50" s="17"/>
    </row>
    <row r="51" spans="1:8" s="2" customFormat="1" x14ac:dyDescent="0.25">
      <c r="A51" s="1"/>
      <c r="C51" s="17" t="s">
        <v>65</v>
      </c>
      <c r="D51" s="17"/>
      <c r="E51" s="34"/>
      <c r="F51" s="51">
        <f ca="1">SUMIF($E$55:$E$63,C51,H64:H71)</f>
        <v>0</v>
      </c>
      <c r="G51" s="52">
        <f t="shared" ca="1" si="1"/>
        <v>0</v>
      </c>
      <c r="H51" s="17"/>
    </row>
    <row r="52" spans="1:8" s="2" customFormat="1" x14ac:dyDescent="0.25">
      <c r="A52" s="1"/>
      <c r="C52" s="17" t="s">
        <v>66</v>
      </c>
      <c r="D52" s="17"/>
      <c r="E52" s="34"/>
      <c r="F52" s="51">
        <f ca="1">SUMIF($E$55:$E$63,C52,H65:H72)</f>
        <v>0</v>
      </c>
      <c r="G52" s="52">
        <f t="shared" ca="1" si="1"/>
        <v>0</v>
      </c>
      <c r="H52" s="17"/>
    </row>
    <row r="53" spans="1:8" s="2" customFormat="1" x14ac:dyDescent="0.25">
      <c r="A53" s="1"/>
      <c r="E53" s="3"/>
      <c r="G53" s="8"/>
    </row>
    <row r="55" spans="1:8" x14ac:dyDescent="0.25">
      <c r="E55" s="1" t="s">
        <v>57</v>
      </c>
      <c r="F55" s="1" t="s">
        <v>67</v>
      </c>
      <c r="G55" s="53">
        <f>H55/$F$27</f>
        <v>0</v>
      </c>
      <c r="H55" s="1">
        <f t="shared" ref="H55:H63" si="2">SUMIF($H$7:$H$13,F55,$F$7:$F$13)</f>
        <v>0</v>
      </c>
    </row>
    <row r="56" spans="1:8" x14ac:dyDescent="0.25">
      <c r="E56" s="1" t="s">
        <v>57</v>
      </c>
      <c r="F56" s="1" t="s">
        <v>68</v>
      </c>
      <c r="G56" s="53">
        <f t="shared" ref="G56:G63" si="3">H56/$F$27</f>
        <v>0</v>
      </c>
      <c r="H56" s="1">
        <f t="shared" si="2"/>
        <v>0</v>
      </c>
    </row>
    <row r="57" spans="1:8" x14ac:dyDescent="0.25">
      <c r="E57" s="1" t="s">
        <v>57</v>
      </c>
      <c r="F57" s="1" t="s">
        <v>69</v>
      </c>
      <c r="G57" s="53">
        <f t="shared" si="3"/>
        <v>0</v>
      </c>
      <c r="H57" s="1">
        <f t="shared" si="2"/>
        <v>0</v>
      </c>
    </row>
    <row r="58" spans="1:8" x14ac:dyDescent="0.25">
      <c r="E58" s="1" t="s">
        <v>59</v>
      </c>
      <c r="F58" s="1" t="s">
        <v>31</v>
      </c>
      <c r="G58" s="53">
        <f t="shared" si="3"/>
        <v>0.15873076402363565</v>
      </c>
      <c r="H58" s="1">
        <f t="shared" si="2"/>
        <v>10273890</v>
      </c>
    </row>
    <row r="59" spans="1:8" x14ac:dyDescent="0.25">
      <c r="E59" s="1" t="s">
        <v>59</v>
      </c>
      <c r="F59" s="54" t="s">
        <v>19</v>
      </c>
      <c r="G59" s="53">
        <f t="shared" si="3"/>
        <v>0.31315579023756657</v>
      </c>
      <c r="H59" s="1">
        <f t="shared" si="2"/>
        <v>20269090</v>
      </c>
    </row>
    <row r="60" spans="1:8" x14ac:dyDescent="0.25">
      <c r="E60" s="1" t="s">
        <v>60</v>
      </c>
      <c r="F60" s="1" t="s">
        <v>70</v>
      </c>
      <c r="G60" s="53">
        <f t="shared" si="3"/>
        <v>0</v>
      </c>
      <c r="H60" s="1">
        <f t="shared" si="2"/>
        <v>0</v>
      </c>
    </row>
    <row r="61" spans="1:8" x14ac:dyDescent="0.25">
      <c r="E61" s="1" t="s">
        <v>57</v>
      </c>
      <c r="F61" s="1" t="s">
        <v>71</v>
      </c>
      <c r="G61" s="53">
        <f t="shared" si="3"/>
        <v>0</v>
      </c>
      <c r="H61" s="1">
        <f t="shared" si="2"/>
        <v>0</v>
      </c>
    </row>
    <row r="62" spans="1:8" x14ac:dyDescent="0.25">
      <c r="E62" s="1" t="s">
        <v>60</v>
      </c>
      <c r="F62" s="1" t="s">
        <v>72</v>
      </c>
      <c r="G62" s="53">
        <f t="shared" si="3"/>
        <v>0</v>
      </c>
      <c r="H62" s="1">
        <f t="shared" si="2"/>
        <v>0</v>
      </c>
    </row>
    <row r="63" spans="1:8" x14ac:dyDescent="0.25">
      <c r="E63" s="1" t="s">
        <v>57</v>
      </c>
      <c r="F63" s="1" t="s">
        <v>73</v>
      </c>
      <c r="G63" s="53">
        <f t="shared" si="3"/>
        <v>0</v>
      </c>
      <c r="H63" s="1">
        <f t="shared" si="2"/>
        <v>0</v>
      </c>
    </row>
    <row r="64" spans="1:8" x14ac:dyDescent="0.25">
      <c r="G64" s="53">
        <f>SUM(G55:G63)</f>
        <v>0.47188655426120218</v>
      </c>
      <c r="H64" s="1">
        <f>SUM(H55:H63)</f>
        <v>30542980</v>
      </c>
    </row>
    <row r="66" spans="1:6" s="53" customFormat="1" x14ac:dyDescent="0.25">
      <c r="A66" s="1"/>
      <c r="B66" s="1"/>
      <c r="C66" s="1"/>
      <c r="D66" s="1"/>
      <c r="E66" s="55"/>
      <c r="F66" s="54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2025-08-05T07:06:59Z</dcterms:created>
  <dcterms:modified xsi:type="dcterms:W3CDTF">2025-08-05T07:07:07Z</dcterms:modified>
</cp:coreProperties>
</file>