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66028E62-08A5-47C3-B71C-60F6CC531BBF}" xr6:coauthVersionLast="47" xr6:coauthVersionMax="47" xr10:uidLastSave="{00000000-0000-0000-0000-000000000000}"/>
  <bookViews>
    <workbookView xWindow="-120" yWindow="-120" windowWidth="20730" windowHeight="11040" xr2:uid="{1A38BCFC-BDEF-4E3A-B142-CC2F8ECFA2B5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Port_G1I!$C$6:$H$40</definedName>
    <definedName name="IN" localSheetId="0">#REF!</definedName>
    <definedName name="IN">#REF!</definedName>
    <definedName name="_xlnm.Print_Area" localSheetId="0">Port_G1I!$B$2:$G$69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F73" i="1"/>
  <c r="F72" i="1"/>
  <c r="F71" i="1"/>
  <c r="F70" i="1"/>
  <c r="F68" i="1"/>
  <c r="F67" i="1"/>
  <c r="F69" i="1" s="1"/>
  <c r="F51" i="1"/>
  <c r="F53" i="1" s="1"/>
  <c r="F41" i="1"/>
  <c r="G71" i="1" l="1"/>
  <c r="G72" i="1"/>
  <c r="G41" i="1"/>
  <c r="G74" i="1"/>
  <c r="G75" i="1"/>
  <c r="G30" i="1"/>
  <c r="G22" i="1"/>
  <c r="G14" i="1"/>
  <c r="G29" i="1"/>
  <c r="G21" i="1"/>
  <c r="G13" i="1"/>
  <c r="G77" i="1"/>
  <c r="G73" i="1"/>
  <c r="G28" i="1"/>
  <c r="G20" i="1"/>
  <c r="G12" i="1"/>
  <c r="G25" i="1"/>
  <c r="G17" i="1"/>
  <c r="G9" i="1"/>
  <c r="G16" i="1"/>
  <c r="G49" i="1"/>
  <c r="G27" i="1"/>
  <c r="G19" i="1"/>
  <c r="G11" i="1"/>
  <c r="G76" i="1"/>
  <c r="G45" i="1"/>
  <c r="G26" i="1"/>
  <c r="G18" i="1"/>
  <c r="G10" i="1"/>
  <c r="G24" i="1"/>
  <c r="G8" i="1"/>
  <c r="G15" i="1"/>
  <c r="G40" i="1"/>
  <c r="G23" i="1"/>
  <c r="G7" i="1"/>
  <c r="G69" i="1"/>
  <c r="G68" i="1"/>
  <c r="G70" i="1"/>
  <c r="G78" i="1"/>
  <c r="G67" i="1"/>
  <c r="G51" i="1"/>
</calcChain>
</file>

<file path=xl/sharedStrings.xml><?xml version="1.0" encoding="utf-8"?>
<sst xmlns="http://schemas.openxmlformats.org/spreadsheetml/2006/main" count="149" uniqueCount="107">
  <si>
    <t>NAME OF PENSION FUND</t>
  </si>
  <si>
    <t>ADITYA BIRLA SUN LIFE PENSION FUND MANAGEMENT LIMITED</t>
  </si>
  <si>
    <t>SCHEME NAME</t>
  </si>
  <si>
    <t>Scheme G TIER II</t>
  </si>
  <si>
    <t>MONTH</t>
  </si>
  <si>
    <t>31/07/2025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</si>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</sst>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5" fillId="0" borderId="0" xfId="2" applyFont="1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0" borderId="1" xfId="0" applyFont="1" applyBorder="1"/>
    <xf numFmtId="9" fontId="1" fillId="0" borderId="0" xfId="1" applyFont="1"/>
    <xf numFmtId="14" fontId="4" fillId="0" borderId="0" xfId="2" applyNumberFormat="1" applyFont="1"/>
    <xf numFmtId="0" fontId="4" fillId="2" borderId="2" xfId="2" applyFont="1" applyFill="1" applyBorder="1"/>
    <xf numFmtId="0" fontId="4" fillId="2" borderId="3" xfId="2" applyFont="1" applyFill="1" applyBorder="1"/>
    <xf numFmtId="164" fontId="4" fillId="2" borderId="3" xfId="3" applyFont="1" applyFill="1" applyBorder="1"/>
    <xf numFmtId="9" fontId="4" fillId="2" borderId="3" xfId="1" applyFont="1" applyFill="1" applyBorder="1"/>
    <xf numFmtId="0" fontId="4" fillId="2" borderId="4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8" fillId="0" borderId="8" xfId="0" applyFont="1" applyBorder="1"/>
    <xf numFmtId="0" fontId="3" fillId="2" borderId="5" xfId="2" applyFont="1" applyFill="1" applyBorder="1"/>
    <xf numFmtId="9" fontId="3" fillId="2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3" borderId="5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5" fillId="0" borderId="0" xfId="1" applyFont="1" applyFill="1" applyBorder="1"/>
    <xf numFmtId="0" fontId="8" fillId="0" borderId="0" xfId="2" applyFont="1"/>
    <xf numFmtId="164" fontId="8" fillId="0" borderId="0" xfId="3" applyFont="1" applyFill="1" applyBorder="1"/>
  </cellXfs>
  <cellStyles count="6">
    <cellStyle name="Comma 2 7" xfId="3" xr:uid="{49BD1591-1F74-47C1-9572-A5CFED937AEA}"/>
    <cellStyle name="Comma 3" xfId="4" xr:uid="{B48CF48A-7806-4ABB-864D-ED494C98F982}"/>
    <cellStyle name="Normal" xfId="0" builtinId="0"/>
    <cellStyle name="Normal 2 7" xfId="2" xr:uid="{F84F1246-4395-44E0-A568-20115CB149D6}"/>
    <cellStyle name="Percent" xfId="1" builtinId="5"/>
    <cellStyle name="Percent 2 6" xfId="5" xr:uid="{E3720ADF-04B7-44E9-8437-812F10279A79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Relationship Id="rId1" Type="http://schemas.openxmlformats.org/officeDocument/2006/relationships/externalLinkPath" Target="file:///Y:\PFRDA%20&amp;%20NPS%20Trust%20Communication%20April%202019%20Onwards\NPS%20Trust\2025-26\Monthly\4.%20July%202025\11.%20Website%20upload%20Portfolio%20report\Portfolio_ABSLPM_Jul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DD0FAD-873D-4D8F-881D-4FA43CB01E9A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8CB4737F-8FA5-4AB9-9FD1-7F5B4D755C84}" name="ISIN No." dataDxfId="6"/>
    <tableColumn id="2" xr3:uid="{23CDA8E3-2543-46B0-BF71-8CF381FF79ED}" name="Name of the Instrument" dataDxfId="5"/>
    <tableColumn id="3" xr3:uid="{675A27D2-44FC-4759-8C85-EA1661642762}" name="Industry " dataDxfId="4"/>
    <tableColumn id="4" xr3:uid="{8D568D14-C773-460C-9F05-1B4026C1C036}" name="Quantity" dataDxfId="3"/>
    <tableColumn id="5" xr3:uid="{A9D0686F-5F31-4E76-B95A-987EF4E5B214}" name="Market Value" dataDxfId="2"/>
    <tableColumn id="6" xr3:uid="{22CE30F2-B52F-4809-AD03-C55417D24757}" name="% of Portfolio" dataDxfId="1" dataCellStyle="Percent">
      <calculatedColumnFormula>+F7/$F$53</calculatedColumnFormula>
    </tableColumn>
    <tableColumn id="7" xr3:uid="{97D4A886-818B-4317-99BE-F3E90F173353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9E172-A7E7-4B19-9D19-A213B1DD19EE}">
  <sheetPr>
    <tabColor rgb="FF7030A0"/>
  </sheetPr>
  <dimension ref="A1:H89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56" customWidth="1"/>
    <col min="6" max="6" width="29.5703125" style="1" customWidth="1"/>
    <col min="7" max="7" width="20.5703125" style="54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s="2" customFormat="1" x14ac:dyDescent="0.25">
      <c r="A1" s="1"/>
      <c r="E1" s="3"/>
      <c r="G1" s="4"/>
    </row>
    <row r="2" spans="1:8" s="2" customFormat="1" x14ac:dyDescent="0.25">
      <c r="A2" s="1"/>
      <c r="B2" s="5" t="s">
        <v>0</v>
      </c>
      <c r="D2" s="6" t="s">
        <v>1</v>
      </c>
      <c r="E2" s="3"/>
      <c r="G2" s="4"/>
    </row>
    <row r="3" spans="1:8" s="2" customFormat="1" x14ac:dyDescent="0.25">
      <c r="A3" s="7"/>
      <c r="B3" s="5" t="s">
        <v>2</v>
      </c>
      <c r="D3" s="5" t="s">
        <v>3</v>
      </c>
      <c r="E3" s="3"/>
      <c r="G3" s="8"/>
    </row>
    <row r="4" spans="1:8" s="2" customFormat="1" x14ac:dyDescent="0.25">
      <c r="A4" s="1"/>
      <c r="B4" s="5" t="s">
        <v>4</v>
      </c>
      <c r="D4" s="9" t="s">
        <v>5</v>
      </c>
      <c r="E4" s="3"/>
      <c r="G4" s="8"/>
    </row>
    <row r="5" spans="1:8" s="2" customFormat="1" x14ac:dyDescent="0.25">
      <c r="A5" s="1"/>
      <c r="E5" s="3"/>
      <c r="G5" s="8"/>
    </row>
    <row r="6" spans="1:8" s="2" customFormat="1" x14ac:dyDescent="0.25">
      <c r="A6" s="1"/>
      <c r="B6" s="10" t="s">
        <v>6</v>
      </c>
      <c r="C6" s="11" t="s">
        <v>7</v>
      </c>
      <c r="D6" s="11" t="s">
        <v>8</v>
      </c>
      <c r="E6" s="12" t="s">
        <v>9</v>
      </c>
      <c r="F6" s="11" t="s">
        <v>10</v>
      </c>
      <c r="G6" s="13" t="s">
        <v>11</v>
      </c>
      <c r="H6" s="14" t="s">
        <v>12</v>
      </c>
    </row>
    <row r="7" spans="1:8" s="2" customFormat="1" x14ac:dyDescent="0.25">
      <c r="A7" s="15"/>
      <c r="B7" s="16" t="s">
        <v>13</v>
      </c>
      <c r="C7" s="17" t="s">
        <v>14</v>
      </c>
      <c r="D7" s="17" t="s">
        <v>15</v>
      </c>
      <c r="E7" s="18">
        <v>48000</v>
      </c>
      <c r="F7" s="18">
        <v>3637214.4</v>
      </c>
      <c r="G7" s="19">
        <f t="shared" ref="G7:G30" si="0">+F7/$F$53</f>
        <v>9.3209751277342837E-3</v>
      </c>
      <c r="H7" s="20"/>
    </row>
    <row r="8" spans="1:8" s="2" customFormat="1" x14ac:dyDescent="0.25">
      <c r="A8" s="15"/>
      <c r="B8" s="16" t="s">
        <v>16</v>
      </c>
      <c r="C8" s="17" t="s">
        <v>17</v>
      </c>
      <c r="D8" s="17" t="s">
        <v>15</v>
      </c>
      <c r="E8" s="18">
        <v>13600</v>
      </c>
      <c r="F8" s="18">
        <v>738222.96</v>
      </c>
      <c r="G8" s="19">
        <f t="shared" si="0"/>
        <v>1.8918207980487432E-3</v>
      </c>
      <c r="H8" s="20"/>
    </row>
    <row r="9" spans="1:8" s="2" customFormat="1" x14ac:dyDescent="0.25">
      <c r="A9" s="15"/>
      <c r="B9" s="16" t="s">
        <v>18</v>
      </c>
      <c r="C9" s="17" t="s">
        <v>19</v>
      </c>
      <c r="D9" s="17" t="s">
        <v>15</v>
      </c>
      <c r="E9" s="18">
        <v>12500</v>
      </c>
      <c r="F9" s="18">
        <v>976902.5</v>
      </c>
      <c r="G9" s="19">
        <f t="shared" si="0"/>
        <v>2.5034773602351959E-3</v>
      </c>
      <c r="H9" s="20"/>
    </row>
    <row r="10" spans="1:8" s="2" customFormat="1" x14ac:dyDescent="0.25">
      <c r="A10" s="15"/>
      <c r="B10" s="16" t="s">
        <v>20</v>
      </c>
      <c r="C10" s="17" t="s">
        <v>21</v>
      </c>
      <c r="D10" s="17" t="s">
        <v>15</v>
      </c>
      <c r="E10" s="18">
        <v>240000</v>
      </c>
      <c r="F10" s="18">
        <v>18779808</v>
      </c>
      <c r="G10" s="19">
        <f t="shared" si="0"/>
        <v>4.8126424241481426E-2</v>
      </c>
      <c r="H10" s="20"/>
    </row>
    <row r="11" spans="1:8" s="2" customFormat="1" x14ac:dyDescent="0.25">
      <c r="A11" s="15"/>
      <c r="B11" s="16" t="s">
        <v>22</v>
      </c>
      <c r="C11" s="17" t="s">
        <v>23</v>
      </c>
      <c r="D11" s="17" t="s">
        <v>15</v>
      </c>
      <c r="E11" s="18">
        <v>400000</v>
      </c>
      <c r="F11" s="18">
        <v>11342440</v>
      </c>
      <c r="G11" s="19">
        <f t="shared" si="0"/>
        <v>2.9066914814760012E-2</v>
      </c>
      <c r="H11" s="20"/>
    </row>
    <row r="12" spans="1:8" s="2" customFormat="1" x14ac:dyDescent="0.25">
      <c r="A12" s="15"/>
      <c r="B12" s="16" t="s">
        <v>24</v>
      </c>
      <c r="C12" s="17" t="s">
        <v>25</v>
      </c>
      <c r="D12" s="17" t="s">
        <v>15</v>
      </c>
      <c r="E12" s="18">
        <v>50000</v>
      </c>
      <c r="F12" s="18">
        <v>5782920</v>
      </c>
      <c r="G12" s="19">
        <f t="shared" si="0"/>
        <v>1.4819707489796902E-2</v>
      </c>
      <c r="H12" s="20"/>
    </row>
    <row r="13" spans="1:8" s="2" customFormat="1" x14ac:dyDescent="0.25">
      <c r="A13" s="15"/>
      <c r="B13" s="16" t="s">
        <v>26</v>
      </c>
      <c r="C13" s="17" t="s">
        <v>27</v>
      </c>
      <c r="D13" s="17" t="s">
        <v>15</v>
      </c>
      <c r="E13" s="18">
        <v>49400</v>
      </c>
      <c r="F13" s="18">
        <v>5377664.2400000002</v>
      </c>
      <c r="G13" s="19">
        <f t="shared" si="0"/>
        <v>1.3781171279412644E-2</v>
      </c>
      <c r="H13" s="20"/>
    </row>
    <row r="14" spans="1:8" s="2" customFormat="1" x14ac:dyDescent="0.25">
      <c r="A14" s="15"/>
      <c r="B14" s="16" t="s">
        <v>28</v>
      </c>
      <c r="C14" s="17" t="s">
        <v>29</v>
      </c>
      <c r="D14" s="17" t="s">
        <v>15</v>
      </c>
      <c r="E14" s="18">
        <v>7000</v>
      </c>
      <c r="F14" s="18">
        <v>756605.5</v>
      </c>
      <c r="G14" s="19">
        <f t="shared" si="0"/>
        <v>1.9389291560615624E-3</v>
      </c>
      <c r="H14" s="20"/>
    </row>
    <row r="15" spans="1:8" s="2" customFormat="1" x14ac:dyDescent="0.25">
      <c r="A15" s="15"/>
      <c r="B15" s="16" t="s">
        <v>30</v>
      </c>
      <c r="C15" s="17" t="s">
        <v>31</v>
      </c>
      <c r="D15" s="17" t="s">
        <v>15</v>
      </c>
      <c r="E15" s="18">
        <v>10000</v>
      </c>
      <c r="F15" s="18">
        <v>1086184</v>
      </c>
      <c r="G15" s="19">
        <f t="shared" si="0"/>
        <v>2.7835296286473888E-3</v>
      </c>
      <c r="H15" s="20"/>
    </row>
    <row r="16" spans="1:8" s="2" customFormat="1" x14ac:dyDescent="0.25">
      <c r="A16" s="15"/>
      <c r="B16" s="16" t="s">
        <v>32</v>
      </c>
      <c r="C16" s="17" t="s">
        <v>33</v>
      </c>
      <c r="D16" s="17" t="s">
        <v>15</v>
      </c>
      <c r="E16" s="18">
        <v>10000</v>
      </c>
      <c r="F16" s="18">
        <v>1097010</v>
      </c>
      <c r="G16" s="19">
        <f t="shared" si="0"/>
        <v>2.8112730788913041E-3</v>
      </c>
      <c r="H16" s="20"/>
    </row>
    <row r="17" spans="1:8" s="2" customFormat="1" x14ac:dyDescent="0.25">
      <c r="A17" s="15"/>
      <c r="B17" s="16" t="s">
        <v>34</v>
      </c>
      <c r="C17" s="17" t="s">
        <v>35</v>
      </c>
      <c r="D17" s="17" t="s">
        <v>15</v>
      </c>
      <c r="E17" s="18">
        <v>74600</v>
      </c>
      <c r="F17" s="18">
        <v>7324988.9199999999</v>
      </c>
      <c r="G17" s="19">
        <f t="shared" si="0"/>
        <v>1.8771519087312866E-2</v>
      </c>
      <c r="H17" s="20"/>
    </row>
    <row r="18" spans="1:8" s="2" customFormat="1" x14ac:dyDescent="0.25">
      <c r="A18" s="15"/>
      <c r="B18" s="16" t="s">
        <v>36</v>
      </c>
      <c r="C18" s="17" t="s">
        <v>37</v>
      </c>
      <c r="D18" s="17" t="s">
        <v>15</v>
      </c>
      <c r="E18" s="18">
        <v>80000</v>
      </c>
      <c r="F18" s="18">
        <v>7998456</v>
      </c>
      <c r="G18" s="19">
        <f t="shared" si="0"/>
        <v>2.0497392025137989E-2</v>
      </c>
      <c r="H18" s="20"/>
    </row>
    <row r="19" spans="1:8" s="2" customFormat="1" x14ac:dyDescent="0.25">
      <c r="A19" s="15"/>
      <c r="B19" s="16" t="s">
        <v>38</v>
      </c>
      <c r="C19" s="17" t="s">
        <v>39</v>
      </c>
      <c r="D19" s="17" t="s">
        <v>15</v>
      </c>
      <c r="E19" s="18">
        <v>130000</v>
      </c>
      <c r="F19" s="18">
        <v>13472277</v>
      </c>
      <c r="G19" s="19">
        <f t="shared" si="0"/>
        <v>3.4524981213905528E-2</v>
      </c>
      <c r="H19" s="20"/>
    </row>
    <row r="20" spans="1:8" s="2" customFormat="1" x14ac:dyDescent="0.25">
      <c r="A20" s="15"/>
      <c r="B20" s="16" t="s">
        <v>40</v>
      </c>
      <c r="C20" s="17" t="s">
        <v>41</v>
      </c>
      <c r="D20" s="17" t="s">
        <v>15</v>
      </c>
      <c r="E20" s="18">
        <v>340000</v>
      </c>
      <c r="F20" s="18">
        <v>34595170</v>
      </c>
      <c r="G20" s="19">
        <f t="shared" si="0"/>
        <v>8.8655955807757522E-2</v>
      </c>
      <c r="H20" s="20"/>
    </row>
    <row r="21" spans="1:8" s="2" customFormat="1" x14ac:dyDescent="0.25">
      <c r="A21" s="15"/>
      <c r="B21" s="16" t="s">
        <v>42</v>
      </c>
      <c r="C21" s="17" t="s">
        <v>43</v>
      </c>
      <c r="D21" s="17" t="s">
        <v>15</v>
      </c>
      <c r="E21" s="18">
        <v>340000</v>
      </c>
      <c r="F21" s="18">
        <v>35055734</v>
      </c>
      <c r="G21" s="19">
        <f t="shared" si="0"/>
        <v>8.9836228708010474E-2</v>
      </c>
      <c r="H21" s="20"/>
    </row>
    <row r="22" spans="1:8" s="2" customFormat="1" x14ac:dyDescent="0.25">
      <c r="A22" s="15"/>
      <c r="B22" s="16" t="s">
        <v>44</v>
      </c>
      <c r="C22" s="17" t="s">
        <v>45</v>
      </c>
      <c r="D22" s="17" t="s">
        <v>15</v>
      </c>
      <c r="E22" s="18">
        <v>158000</v>
      </c>
      <c r="F22" s="18">
        <v>16268801.800000001</v>
      </c>
      <c r="G22" s="19">
        <f t="shared" si="0"/>
        <v>4.1691547502901882E-2</v>
      </c>
      <c r="H22" s="20"/>
    </row>
    <row r="23" spans="1:8" s="2" customFormat="1" x14ac:dyDescent="0.25">
      <c r="A23" s="15"/>
      <c r="B23" s="16" t="s">
        <v>46</v>
      </c>
      <c r="C23" s="17" t="s">
        <v>47</v>
      </c>
      <c r="D23" s="17" t="s">
        <v>15</v>
      </c>
      <c r="E23" s="18">
        <v>60000</v>
      </c>
      <c r="F23" s="18">
        <v>6213006</v>
      </c>
      <c r="G23" s="19">
        <f t="shared" si="0"/>
        <v>1.5921875376514474E-2</v>
      </c>
      <c r="H23" s="20"/>
    </row>
    <row r="24" spans="1:8" s="2" customFormat="1" x14ac:dyDescent="0.25">
      <c r="A24" s="15"/>
      <c r="B24" s="16" t="s">
        <v>48</v>
      </c>
      <c r="C24" s="17" t="s">
        <v>49</v>
      </c>
      <c r="D24" s="17" t="s">
        <v>15</v>
      </c>
      <c r="E24" s="18">
        <v>500000</v>
      </c>
      <c r="F24" s="18">
        <v>50374800</v>
      </c>
      <c r="G24" s="19">
        <f t="shared" si="0"/>
        <v>0.12909391809968337</v>
      </c>
      <c r="H24" s="20"/>
    </row>
    <row r="25" spans="1:8" s="2" customFormat="1" x14ac:dyDescent="0.25">
      <c r="A25" s="15"/>
      <c r="B25" s="16" t="s">
        <v>50</v>
      </c>
      <c r="C25" s="17" t="s">
        <v>51</v>
      </c>
      <c r="D25" s="17" t="s">
        <v>15</v>
      </c>
      <c r="E25" s="18">
        <v>225000</v>
      </c>
      <c r="F25" s="18">
        <v>23067585</v>
      </c>
      <c r="G25" s="19">
        <f t="shared" si="0"/>
        <v>5.9114575715387155E-2</v>
      </c>
      <c r="H25" s="20"/>
    </row>
    <row r="26" spans="1:8" s="2" customFormat="1" x14ac:dyDescent="0.25">
      <c r="A26" s="15"/>
      <c r="B26" s="16" t="s">
        <v>52</v>
      </c>
      <c r="C26" s="17" t="s">
        <v>53</v>
      </c>
      <c r="D26" s="17" t="s">
        <v>15</v>
      </c>
      <c r="E26" s="18">
        <v>200000</v>
      </c>
      <c r="F26" s="18">
        <v>20402240</v>
      </c>
      <c r="G26" s="19">
        <f t="shared" si="0"/>
        <v>5.2284179780566556E-2</v>
      </c>
      <c r="H26" s="20"/>
    </row>
    <row r="27" spans="1:8" s="2" customFormat="1" x14ac:dyDescent="0.25">
      <c r="A27" s="15"/>
      <c r="B27" s="16" t="s">
        <v>54</v>
      </c>
      <c r="C27" s="17" t="s">
        <v>55</v>
      </c>
      <c r="D27" s="17" t="s">
        <v>56</v>
      </c>
      <c r="E27" s="18">
        <v>500000</v>
      </c>
      <c r="F27" s="18">
        <v>52525100</v>
      </c>
      <c r="G27" s="19">
        <f t="shared" si="0"/>
        <v>0.13460442438635348</v>
      </c>
      <c r="H27" s="20"/>
    </row>
    <row r="28" spans="1:8" s="2" customFormat="1" x14ac:dyDescent="0.25">
      <c r="A28" s="15"/>
      <c r="B28" s="16" t="s">
        <v>57</v>
      </c>
      <c r="C28" s="17" t="s">
        <v>58</v>
      </c>
      <c r="D28" s="17" t="s">
        <v>56</v>
      </c>
      <c r="E28" s="18">
        <v>500000</v>
      </c>
      <c r="F28" s="18">
        <v>51206200</v>
      </c>
      <c r="G28" s="19">
        <f t="shared" si="0"/>
        <v>0.13122452077221164</v>
      </c>
      <c r="H28" s="20"/>
    </row>
    <row r="29" spans="1:8" s="2" customFormat="1" x14ac:dyDescent="0.25">
      <c r="A29" s="15"/>
      <c r="B29" s="16" t="s">
        <v>59</v>
      </c>
      <c r="C29" s="17" t="s">
        <v>60</v>
      </c>
      <c r="D29" s="17" t="s">
        <v>56</v>
      </c>
      <c r="E29" s="18">
        <v>20000</v>
      </c>
      <c r="F29" s="18">
        <v>2010248</v>
      </c>
      <c r="G29" s="19">
        <f t="shared" si="0"/>
        <v>5.1515994241575613E-3</v>
      </c>
      <c r="H29" s="20"/>
    </row>
    <row r="30" spans="1:8" s="2" customFormat="1" x14ac:dyDescent="0.25">
      <c r="A30" s="15"/>
      <c r="B30" s="16" t="s">
        <v>61</v>
      </c>
      <c r="C30" s="17" t="s">
        <v>62</v>
      </c>
      <c r="D30" s="17" t="s">
        <v>56</v>
      </c>
      <c r="E30" s="18">
        <v>10000</v>
      </c>
      <c r="F30" s="18">
        <v>1141039</v>
      </c>
      <c r="G30" s="19">
        <f t="shared" si="0"/>
        <v>2.9241048146006459E-3</v>
      </c>
      <c r="H30" s="20"/>
    </row>
    <row r="31" spans="1:8" s="2" customFormat="1" hidden="1" x14ac:dyDescent="0.25">
      <c r="A31" s="15"/>
      <c r="B31" s="16"/>
      <c r="C31" s="17"/>
      <c r="D31" s="17"/>
      <c r="E31" s="18"/>
      <c r="F31" s="18"/>
      <c r="G31" s="19"/>
      <c r="H31" s="20"/>
    </row>
    <row r="32" spans="1:8" s="2" customFormat="1" hidden="1" x14ac:dyDescent="0.25">
      <c r="A32" s="15"/>
      <c r="B32" s="16"/>
      <c r="C32" s="17"/>
      <c r="D32" s="17"/>
      <c r="E32" s="18"/>
      <c r="F32" s="18"/>
      <c r="G32" s="19"/>
      <c r="H32" s="20"/>
    </row>
    <row r="33" spans="1:8" s="2" customFormat="1" hidden="1" x14ac:dyDescent="0.25">
      <c r="A33" s="15"/>
      <c r="B33" s="16"/>
      <c r="C33" s="17"/>
      <c r="D33" s="17"/>
      <c r="E33" s="18"/>
      <c r="F33" s="18"/>
      <c r="G33" s="19"/>
      <c r="H33" s="20"/>
    </row>
    <row r="34" spans="1:8" s="2" customFormat="1" hidden="1" x14ac:dyDescent="0.25">
      <c r="A34" s="15"/>
      <c r="B34" s="16"/>
      <c r="C34" s="17"/>
      <c r="D34" s="17"/>
      <c r="E34" s="18"/>
      <c r="F34" s="18"/>
      <c r="G34" s="19"/>
      <c r="H34" s="20"/>
    </row>
    <row r="35" spans="1:8" s="2" customFormat="1" hidden="1" x14ac:dyDescent="0.25">
      <c r="A35" s="15"/>
      <c r="B35" s="16"/>
      <c r="C35" s="17"/>
      <c r="D35" s="17"/>
      <c r="E35" s="18"/>
      <c r="F35" s="18"/>
      <c r="G35" s="19"/>
      <c r="H35" s="20"/>
    </row>
    <row r="36" spans="1:8" s="2" customFormat="1" hidden="1" x14ac:dyDescent="0.25">
      <c r="A36" s="15"/>
      <c r="B36" s="16"/>
      <c r="C36" s="17"/>
      <c r="D36" s="17"/>
      <c r="E36" s="18"/>
      <c r="F36" s="18"/>
      <c r="G36" s="19"/>
      <c r="H36" s="20"/>
    </row>
    <row r="37" spans="1:8" s="2" customFormat="1" x14ac:dyDescent="0.25">
      <c r="A37" s="15"/>
      <c r="B37" s="16"/>
      <c r="C37" s="17"/>
      <c r="D37" s="17"/>
      <c r="E37" s="18"/>
      <c r="F37" s="18"/>
      <c r="G37" s="19"/>
      <c r="H37" s="20"/>
    </row>
    <row r="38" spans="1:8" s="2" customFormat="1" hidden="1" outlineLevel="1" x14ac:dyDescent="0.25">
      <c r="A38" s="15"/>
      <c r="B38" s="21"/>
      <c r="C38" s="17"/>
      <c r="D38" s="17"/>
      <c r="E38" s="18"/>
      <c r="F38" s="18"/>
      <c r="G38" s="19"/>
      <c r="H38" s="22"/>
    </row>
    <row r="39" spans="1:8" s="2" customFormat="1" hidden="1" collapsed="1" x14ac:dyDescent="0.25">
      <c r="A39" s="1"/>
      <c r="B39" s="23"/>
      <c r="C39" s="24"/>
      <c r="D39" s="24"/>
      <c r="E39" s="25"/>
      <c r="F39" s="26"/>
      <c r="G39" s="27"/>
      <c r="H39" s="22"/>
    </row>
    <row r="40" spans="1:8" s="2" customFormat="1" hidden="1" x14ac:dyDescent="0.25">
      <c r="A40" s="1"/>
      <c r="B40" s="23"/>
      <c r="C40" s="24"/>
      <c r="D40" s="24"/>
      <c r="E40" s="25"/>
      <c r="F40" s="26"/>
      <c r="G40" s="27">
        <f>+F40/$F$53</f>
        <v>0</v>
      </c>
      <c r="H40" s="22"/>
    </row>
    <row r="41" spans="1:8" s="2" customFormat="1" x14ac:dyDescent="0.25">
      <c r="A41" s="1"/>
      <c r="B41" s="24"/>
      <c r="C41" s="24" t="s">
        <v>63</v>
      </c>
      <c r="D41" s="24"/>
      <c r="E41" s="28"/>
      <c r="F41" s="29">
        <f>SUM(F7:F40)</f>
        <v>371230617.32000005</v>
      </c>
      <c r="G41" s="30">
        <f>+F41/$F$53</f>
        <v>0.95134104568957079</v>
      </c>
      <c r="H41" s="31"/>
    </row>
    <row r="42" spans="1:8" s="2" customFormat="1" x14ac:dyDescent="0.25">
      <c r="A42" s="1"/>
      <c r="E42" s="3"/>
      <c r="G42" s="8"/>
    </row>
    <row r="43" spans="1:8" s="2" customFormat="1" x14ac:dyDescent="0.25">
      <c r="A43" s="32"/>
      <c r="B43" s="33"/>
      <c r="C43" s="33" t="s">
        <v>64</v>
      </c>
      <c r="D43" s="33"/>
      <c r="E43" s="33"/>
      <c r="F43" s="33" t="s">
        <v>10</v>
      </c>
      <c r="G43" s="34" t="s">
        <v>11</v>
      </c>
      <c r="H43" s="33" t="s">
        <v>12</v>
      </c>
    </row>
    <row r="44" spans="1:8" s="2" customFormat="1" x14ac:dyDescent="0.25">
      <c r="A44" s="1"/>
      <c r="B44" s="35"/>
      <c r="C44" s="24" t="s">
        <v>65</v>
      </c>
      <c r="D44" s="17"/>
      <c r="E44" s="36"/>
      <c r="F44" s="37" t="s">
        <v>66</v>
      </c>
      <c r="G44" s="30">
        <v>0</v>
      </c>
      <c r="H44" s="17"/>
    </row>
    <row r="45" spans="1:8" s="2" customFormat="1" x14ac:dyDescent="0.25">
      <c r="A45" s="1"/>
      <c r="B45" s="35" t="s">
        <v>67</v>
      </c>
      <c r="C45" s="24" t="s">
        <v>68</v>
      </c>
      <c r="D45" s="24"/>
      <c r="E45" s="28"/>
      <c r="F45" s="18">
        <v>12949353.949999999</v>
      </c>
      <c r="G45" s="30">
        <f>+F45/$F$53</f>
        <v>3.3184902734405129E-2</v>
      </c>
      <c r="H45" s="17"/>
    </row>
    <row r="46" spans="1:8" s="2" customFormat="1" x14ac:dyDescent="0.25">
      <c r="A46" s="1"/>
      <c r="B46" s="35"/>
      <c r="C46" s="24" t="s">
        <v>69</v>
      </c>
      <c r="D46" s="17"/>
      <c r="E46" s="36"/>
      <c r="F46" s="28" t="s">
        <v>66</v>
      </c>
      <c r="G46" s="30">
        <v>0</v>
      </c>
      <c r="H46" s="17"/>
    </row>
    <row r="47" spans="1:8" s="2" customFormat="1" x14ac:dyDescent="0.25">
      <c r="A47" s="35"/>
      <c r="B47" s="35"/>
      <c r="C47" s="24" t="s">
        <v>70</v>
      </c>
      <c r="D47" s="17"/>
      <c r="E47" s="36"/>
      <c r="F47" s="28" t="s">
        <v>66</v>
      </c>
      <c r="G47" s="30">
        <v>0</v>
      </c>
      <c r="H47" s="17"/>
    </row>
    <row r="48" spans="1:8" s="2" customFormat="1" x14ac:dyDescent="0.25">
      <c r="A48" s="1"/>
      <c r="B48" s="35"/>
      <c r="C48" s="24" t="s">
        <v>71</v>
      </c>
      <c r="D48" s="17"/>
      <c r="E48" s="36"/>
      <c r="F48" s="28" t="s">
        <v>66</v>
      </c>
      <c r="G48" s="30">
        <v>0</v>
      </c>
      <c r="H48" s="17"/>
    </row>
    <row r="49" spans="1:8" s="2" customFormat="1" x14ac:dyDescent="0.25">
      <c r="A49" s="1"/>
      <c r="B49" s="17" t="s">
        <v>72</v>
      </c>
      <c r="C49" s="17" t="s">
        <v>73</v>
      </c>
      <c r="D49" s="17"/>
      <c r="E49" s="36"/>
      <c r="F49" s="18">
        <v>6038256.9900000002</v>
      </c>
      <c r="G49" s="30">
        <f>+F49/$F$53</f>
        <v>1.5474051576024137E-2</v>
      </c>
      <c r="H49" s="17"/>
    </row>
    <row r="50" spans="1:8" s="2" customFormat="1" x14ac:dyDescent="0.25">
      <c r="A50" s="1"/>
      <c r="B50" s="35"/>
      <c r="C50" s="17"/>
      <c r="D50" s="17"/>
      <c r="E50" s="36"/>
      <c r="F50" s="37"/>
      <c r="G50" s="30"/>
      <c r="H50" s="17"/>
    </row>
    <row r="51" spans="1:8" s="2" customFormat="1" x14ac:dyDescent="0.25">
      <c r="A51" s="1"/>
      <c r="B51" s="35"/>
      <c r="C51" s="17" t="s">
        <v>74</v>
      </c>
      <c r="D51" s="17"/>
      <c r="E51" s="36"/>
      <c r="F51" s="38">
        <f>SUM(F44:F50)</f>
        <v>18987610.939999998</v>
      </c>
      <c r="G51" s="30">
        <f>+F51/$F$53</f>
        <v>4.8658954310429256E-2</v>
      </c>
      <c r="H51" s="17"/>
    </row>
    <row r="52" spans="1:8" s="2" customFormat="1" x14ac:dyDescent="0.25">
      <c r="A52" s="1"/>
      <c r="B52" s="35"/>
      <c r="C52" s="17"/>
      <c r="D52" s="17"/>
      <c r="E52" s="36"/>
      <c r="F52" s="38"/>
      <c r="G52" s="30"/>
      <c r="H52" s="17"/>
    </row>
    <row r="53" spans="1:8" s="2" customFormat="1" x14ac:dyDescent="0.25">
      <c r="A53" s="1"/>
      <c r="B53" s="39"/>
      <c r="C53" s="40" t="s">
        <v>75</v>
      </c>
      <c r="D53" s="41"/>
      <c r="E53" s="42"/>
      <c r="F53" s="42">
        <f>+F51+F41</f>
        <v>390218228.26000005</v>
      </c>
      <c r="G53" s="43">
        <v>1</v>
      </c>
      <c r="H53" s="17"/>
    </row>
    <row r="54" spans="1:8" s="2" customFormat="1" x14ac:dyDescent="0.25">
      <c r="A54" s="1"/>
      <c r="E54" s="3"/>
      <c r="F54" s="44"/>
      <c r="G54" s="8"/>
    </row>
    <row r="55" spans="1:8" s="2" customFormat="1" x14ac:dyDescent="0.25">
      <c r="A55" s="1"/>
      <c r="C55" s="24" t="s">
        <v>76</v>
      </c>
      <c r="D55" s="45">
        <v>18.284275124188621</v>
      </c>
      <c r="E55" s="3"/>
      <c r="F55" s="3">
        <v>0</v>
      </c>
      <c r="G55" s="8"/>
    </row>
    <row r="56" spans="1:8" s="2" customFormat="1" x14ac:dyDescent="0.25">
      <c r="A56" s="1"/>
      <c r="C56" s="24" t="s">
        <v>77</v>
      </c>
      <c r="D56" s="45">
        <v>8.9816443158179755</v>
      </c>
      <c r="E56" s="3"/>
      <c r="G56" s="8"/>
    </row>
    <row r="57" spans="1:8" s="2" customFormat="1" x14ac:dyDescent="0.25">
      <c r="A57" s="1"/>
      <c r="C57" s="24" t="s">
        <v>78</v>
      </c>
      <c r="D57" s="45">
        <v>6.9089575267741052</v>
      </c>
      <c r="E57" s="3"/>
      <c r="G57" s="8"/>
    </row>
    <row r="58" spans="1:8" s="2" customFormat="1" x14ac:dyDescent="0.25">
      <c r="A58" s="32"/>
      <c r="C58" s="24" t="s">
        <v>79</v>
      </c>
      <c r="D58" s="46">
        <v>18.2834</v>
      </c>
      <c r="E58" s="3"/>
      <c r="G58" s="8"/>
    </row>
    <row r="59" spans="1:8" s="2" customFormat="1" x14ac:dyDescent="0.25">
      <c r="A59" s="1"/>
      <c r="C59" s="24" t="s">
        <v>80</v>
      </c>
      <c r="D59" s="46">
        <v>18.198399999999999</v>
      </c>
      <c r="E59" s="3"/>
      <c r="G59" s="8"/>
    </row>
    <row r="60" spans="1:8" s="2" customFormat="1" x14ac:dyDescent="0.25">
      <c r="A60" s="1"/>
      <c r="C60" s="24" t="s">
        <v>81</v>
      </c>
      <c r="D60" s="47">
        <v>0</v>
      </c>
      <c r="E60" s="3"/>
      <c r="G60" s="8"/>
    </row>
    <row r="61" spans="1:8" s="2" customFormat="1" x14ac:dyDescent="0.25">
      <c r="A61" s="1"/>
      <c r="C61" s="24" t="s">
        <v>82</v>
      </c>
      <c r="D61" s="48">
        <v>0</v>
      </c>
      <c r="E61" s="3"/>
      <c r="G61" s="8"/>
    </row>
    <row r="62" spans="1:8" s="2" customFormat="1" x14ac:dyDescent="0.25">
      <c r="A62" s="1"/>
      <c r="C62" s="24" t="s">
        <v>83</v>
      </c>
      <c r="D62" s="48">
        <v>0</v>
      </c>
      <c r="E62" s="3"/>
      <c r="F62" s="44"/>
      <c r="G62" s="49"/>
    </row>
    <row r="63" spans="1:8" s="2" customFormat="1" x14ac:dyDescent="0.25">
      <c r="A63" s="1"/>
      <c r="B63" s="50"/>
      <c r="C63" s="51"/>
      <c r="E63" s="3"/>
      <c r="G63" s="8"/>
    </row>
    <row r="64" spans="1:8" s="2" customFormat="1" x14ac:dyDescent="0.25">
      <c r="A64" s="1"/>
      <c r="E64" s="3"/>
      <c r="F64" s="3"/>
      <c r="G64" s="8"/>
    </row>
    <row r="65" spans="1:8" s="2" customFormat="1" x14ac:dyDescent="0.25">
      <c r="A65" s="1" t="s">
        <v>15</v>
      </c>
      <c r="C65" s="33" t="s">
        <v>84</v>
      </c>
      <c r="D65" s="33"/>
      <c r="E65" s="33"/>
      <c r="F65" s="33"/>
      <c r="G65" s="34"/>
      <c r="H65" s="33"/>
    </row>
    <row r="66" spans="1:8" s="2" customFormat="1" x14ac:dyDescent="0.25">
      <c r="A66" s="35" t="s">
        <v>56</v>
      </c>
      <c r="C66" s="33" t="s">
        <v>85</v>
      </c>
      <c r="D66" s="33"/>
      <c r="E66" s="33"/>
      <c r="F66" s="33" t="s">
        <v>10</v>
      </c>
      <c r="G66" s="34" t="s">
        <v>11</v>
      </c>
      <c r="H66" s="33" t="s">
        <v>12</v>
      </c>
    </row>
    <row r="67" spans="1:8" s="2" customFormat="1" x14ac:dyDescent="0.25">
      <c r="A67" s="1"/>
      <c r="C67" s="24" t="s">
        <v>86</v>
      </c>
      <c r="D67" s="17"/>
      <c r="E67" s="36"/>
      <c r="F67" s="52">
        <f>SUMIF(Table13456768578910[[Industry ]],A65,Table13456768578910[Market Value])</f>
        <v>264348030.32000002</v>
      </c>
      <c r="G67" s="53">
        <f>+F67/$F$53</f>
        <v>0.67743639629224739</v>
      </c>
      <c r="H67" s="17"/>
    </row>
    <row r="68" spans="1:8" s="2" customFormat="1" x14ac:dyDescent="0.25">
      <c r="A68" s="1"/>
      <c r="C68" s="17" t="s">
        <v>87</v>
      </c>
      <c r="D68" s="17"/>
      <c r="E68" s="36"/>
      <c r="F68" s="52">
        <f>SUMIF(Table13456768578910[[Industry ]],A66,Table13456768578910[Market Value])</f>
        <v>106882587</v>
      </c>
      <c r="G68" s="53">
        <f>+F68/$F$53</f>
        <v>0.27390464939732334</v>
      </c>
      <c r="H68" s="17"/>
    </row>
    <row r="69" spans="1:8" s="2" customFormat="1" x14ac:dyDescent="0.25">
      <c r="A69" s="1"/>
      <c r="C69" s="17" t="s">
        <v>88</v>
      </c>
      <c r="D69" s="17"/>
      <c r="E69" s="36"/>
      <c r="F69" s="52">
        <f>SUM(F67:F68)</f>
        <v>371230617.32000005</v>
      </c>
      <c r="G69" s="53">
        <f>+F69/$F$53</f>
        <v>0.95134104568957079</v>
      </c>
      <c r="H69" s="17"/>
    </row>
    <row r="70" spans="1:8" s="2" customFormat="1" hidden="1" x14ac:dyDescent="0.25">
      <c r="A70" s="1"/>
      <c r="C70" s="17" t="s">
        <v>89</v>
      </c>
      <c r="D70" s="17"/>
      <c r="E70" s="36"/>
      <c r="F70" s="52">
        <f t="shared" ref="F70:F78" si="1">SUMIF($E$81:$E$88,C70,H82:H89)</f>
        <v>0</v>
      </c>
      <c r="G70" s="53">
        <f t="shared" ref="G70:G78" si="2">+F70/$F$53</f>
        <v>0</v>
      </c>
      <c r="H70" s="17"/>
    </row>
    <row r="71" spans="1:8" s="2" customFormat="1" hidden="1" x14ac:dyDescent="0.25">
      <c r="A71" s="1"/>
      <c r="C71" s="17" t="s">
        <v>90</v>
      </c>
      <c r="D71" s="17"/>
      <c r="E71" s="36"/>
      <c r="F71" s="52">
        <f t="shared" si="1"/>
        <v>0</v>
      </c>
      <c r="G71" s="53">
        <f t="shared" si="2"/>
        <v>0</v>
      </c>
      <c r="H71" s="17"/>
    </row>
    <row r="72" spans="1:8" s="2" customFormat="1" hidden="1" x14ac:dyDescent="0.25">
      <c r="A72" s="1"/>
      <c r="C72" s="17" t="s">
        <v>91</v>
      </c>
      <c r="D72" s="17"/>
      <c r="E72" s="36"/>
      <c r="F72" s="52">
        <f t="shared" si="1"/>
        <v>0</v>
      </c>
      <c r="G72" s="53">
        <f t="shared" si="2"/>
        <v>0</v>
      </c>
      <c r="H72" s="17"/>
    </row>
    <row r="73" spans="1:8" s="2" customFormat="1" hidden="1" x14ac:dyDescent="0.25">
      <c r="A73" s="1"/>
      <c r="C73" s="17" t="s">
        <v>92</v>
      </c>
      <c r="D73" s="17"/>
      <c r="E73" s="36"/>
      <c r="F73" s="52">
        <f t="shared" si="1"/>
        <v>0</v>
      </c>
      <c r="G73" s="53">
        <f t="shared" si="2"/>
        <v>0</v>
      </c>
      <c r="H73" s="17"/>
    </row>
    <row r="74" spans="1:8" s="2" customFormat="1" hidden="1" x14ac:dyDescent="0.25">
      <c r="A74" s="1"/>
      <c r="C74" s="17" t="s">
        <v>93</v>
      </c>
      <c r="D74" s="17"/>
      <c r="E74" s="36"/>
      <c r="F74" s="52">
        <f t="shared" si="1"/>
        <v>0</v>
      </c>
      <c r="G74" s="53">
        <f t="shared" si="2"/>
        <v>0</v>
      </c>
      <c r="H74" s="17"/>
    </row>
    <row r="75" spans="1:8" s="2" customFormat="1" hidden="1" x14ac:dyDescent="0.25">
      <c r="A75" s="1"/>
      <c r="C75" s="17" t="s">
        <v>94</v>
      </c>
      <c r="D75" s="17"/>
      <c r="E75" s="36"/>
      <c r="F75" s="52">
        <f t="shared" si="1"/>
        <v>0</v>
      </c>
      <c r="G75" s="53">
        <f t="shared" si="2"/>
        <v>0</v>
      </c>
      <c r="H75" s="17"/>
    </row>
    <row r="76" spans="1:8" s="2" customFormat="1" hidden="1" x14ac:dyDescent="0.25">
      <c r="A76" s="1"/>
      <c r="C76" s="17" t="s">
        <v>95</v>
      </c>
      <c r="D76" s="17"/>
      <c r="E76" s="36"/>
      <c r="F76" s="52">
        <f>SUMIF($E$81:$E$88,C76,H88:H95)</f>
        <v>0</v>
      </c>
      <c r="G76" s="53">
        <f t="shared" si="2"/>
        <v>0</v>
      </c>
      <c r="H76" s="17"/>
    </row>
    <row r="77" spans="1:8" s="2" customFormat="1" hidden="1" x14ac:dyDescent="0.25">
      <c r="A77" s="1"/>
      <c r="C77" s="17" t="s">
        <v>96</v>
      </c>
      <c r="D77" s="17"/>
      <c r="E77" s="36"/>
      <c r="F77" s="52">
        <f t="shared" si="1"/>
        <v>0</v>
      </c>
      <c r="G77" s="53">
        <f t="shared" si="2"/>
        <v>0</v>
      </c>
      <c r="H77" s="17"/>
    </row>
    <row r="78" spans="1:8" s="2" customFormat="1" hidden="1" x14ac:dyDescent="0.25">
      <c r="A78" s="1"/>
      <c r="C78" s="17" t="s">
        <v>97</v>
      </c>
      <c r="D78" s="17"/>
      <c r="E78" s="36"/>
      <c r="F78" s="52">
        <f t="shared" si="1"/>
        <v>0</v>
      </c>
      <c r="G78" s="53">
        <f t="shared" si="2"/>
        <v>0</v>
      </c>
      <c r="H78" s="17"/>
    </row>
    <row r="79" spans="1:8" s="2" customFormat="1" x14ac:dyDescent="0.25">
      <c r="A79" s="1"/>
      <c r="E79" s="3"/>
      <c r="G79" s="8"/>
    </row>
    <row r="80" spans="1:8" s="2" customFormat="1" x14ac:dyDescent="0.25">
      <c r="A80" s="1"/>
      <c r="E80" s="3"/>
      <c r="G80" s="8"/>
    </row>
    <row r="81" spans="5:8" x14ac:dyDescent="0.25">
      <c r="E81" s="1" t="s">
        <v>98</v>
      </c>
      <c r="F81" s="1" t="s">
        <v>99</v>
      </c>
      <c r="G81" s="54">
        <f t="shared" ref="G81:G88" si="3">SUMIF($H$7:$H$37,F81,$E$7:$E$37)</f>
        <v>0</v>
      </c>
      <c r="H81" s="55">
        <f t="shared" ref="H81:H88" si="4">SUMIF($H$7:$H$40,F81,$F$7:$F$40)</f>
        <v>0</v>
      </c>
    </row>
    <row r="82" spans="5:8" x14ac:dyDescent="0.25">
      <c r="E82" s="1" t="s">
        <v>98</v>
      </c>
      <c r="F82" s="1" t="s">
        <v>100</v>
      </c>
      <c r="G82" s="54">
        <f t="shared" si="3"/>
        <v>0</v>
      </c>
      <c r="H82" s="55">
        <f t="shared" si="4"/>
        <v>0</v>
      </c>
    </row>
    <row r="83" spans="5:8" x14ac:dyDescent="0.25">
      <c r="E83" s="1" t="s">
        <v>98</v>
      </c>
      <c r="F83" s="1" t="s">
        <v>101</v>
      </c>
      <c r="G83" s="54">
        <f t="shared" si="3"/>
        <v>0</v>
      </c>
      <c r="H83" s="55">
        <f t="shared" si="4"/>
        <v>0</v>
      </c>
    </row>
    <row r="84" spans="5:8" x14ac:dyDescent="0.25">
      <c r="E84" s="1" t="s">
        <v>90</v>
      </c>
      <c r="F84" s="1" t="s">
        <v>102</v>
      </c>
      <c r="G84" s="54">
        <f t="shared" si="3"/>
        <v>0</v>
      </c>
      <c r="H84" s="55">
        <f t="shared" si="4"/>
        <v>0</v>
      </c>
    </row>
    <row r="85" spans="5:8" x14ac:dyDescent="0.25">
      <c r="E85" s="1" t="s">
        <v>91</v>
      </c>
      <c r="F85" s="1" t="s">
        <v>103</v>
      </c>
      <c r="G85" s="54">
        <f t="shared" si="3"/>
        <v>0</v>
      </c>
      <c r="H85" s="55">
        <f t="shared" si="4"/>
        <v>0</v>
      </c>
    </row>
    <row r="86" spans="5:8" x14ac:dyDescent="0.25">
      <c r="E86" s="1" t="s">
        <v>98</v>
      </c>
      <c r="F86" s="1" t="s">
        <v>104</v>
      </c>
      <c r="G86" s="54">
        <f t="shared" si="3"/>
        <v>0</v>
      </c>
      <c r="H86" s="55">
        <f t="shared" si="4"/>
        <v>0</v>
      </c>
    </row>
    <row r="87" spans="5:8" x14ac:dyDescent="0.25">
      <c r="E87" s="1" t="s">
        <v>91</v>
      </c>
      <c r="F87" s="1" t="s">
        <v>105</v>
      </c>
      <c r="G87" s="54">
        <f t="shared" si="3"/>
        <v>0</v>
      </c>
      <c r="H87" s="55">
        <f t="shared" si="4"/>
        <v>0</v>
      </c>
    </row>
    <row r="88" spans="5:8" x14ac:dyDescent="0.25">
      <c r="E88" s="1" t="s">
        <v>98</v>
      </c>
      <c r="F88" s="1" t="s">
        <v>106</v>
      </c>
      <c r="G88" s="54">
        <f t="shared" si="3"/>
        <v>0</v>
      </c>
      <c r="H88" s="55">
        <f t="shared" si="4"/>
        <v>0</v>
      </c>
    </row>
    <row r="89" spans="5:8" x14ac:dyDescent="0.25">
      <c r="G89" s="54" t="s">
        <v>88</v>
      </c>
      <c r="H89" s="1" t="s">
        <v>88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2025-08-05T07:06:43Z</dcterms:created>
  <dcterms:modified xsi:type="dcterms:W3CDTF">2025-08-05T07:06:49Z</dcterms:modified>
</cp:coreProperties>
</file>