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314862\Desktop\Desktop\July 2022\Portfolio - June 2022\with Risk o meter\"/>
    </mc:Choice>
  </mc:AlternateContent>
  <xr:revisionPtr revIDLastSave="0" documentId="13_ncr:1_{686883C8-1A86-4962-AA2C-37E8ADFA233F}" xr6:coauthVersionLast="47" xr6:coauthVersionMax="47" xr10:uidLastSave="{00000000-0000-0000-0000-000000000000}"/>
  <bookViews>
    <workbookView xWindow="-120" yWindow="-120" windowWidth="20730" windowHeight="11160" xr2:uid="{F6B69C3B-E6F7-4C9A-8521-0005115315FC}"/>
  </bookViews>
  <sheets>
    <sheet name="G-TIER II" sheetId="1" r:id="rId1"/>
  </sheets>
  <externalReferences>
    <externalReference r:id="rId2"/>
  </externalReferences>
  <definedNames>
    <definedName name="_xlnm._FilterDatabase" localSheetId="0" hidden="1">'G-TIER II'!$C$6:$H$74</definedName>
    <definedName name="_xlnm.Print_Area" localSheetId="0">'G-TIER II'!$B$2:$G$112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22" i="1" l="1"/>
  <c r="F121" i="1"/>
  <c r="F120" i="1"/>
  <c r="F119" i="1"/>
  <c r="F118" i="1"/>
  <c r="F117" i="1"/>
  <c r="F116" i="1"/>
  <c r="F115" i="1"/>
  <c r="F114" i="1"/>
  <c r="F113" i="1"/>
  <c r="F83" i="1"/>
  <c r="F79" i="1"/>
  <c r="F39" i="1"/>
  <c r="E39" i="1"/>
  <c r="D39" i="1"/>
  <c r="C39" i="1"/>
  <c r="F38" i="1"/>
  <c r="E38" i="1"/>
  <c r="D38" i="1"/>
  <c r="C38" i="1"/>
  <c r="H37" i="1"/>
  <c r="F37" i="1"/>
  <c r="E37" i="1"/>
  <c r="D37" i="1"/>
  <c r="C37" i="1"/>
  <c r="H36" i="1"/>
  <c r="F36" i="1"/>
  <c r="E36" i="1"/>
  <c r="D36" i="1"/>
  <c r="C36" i="1"/>
  <c r="H35" i="1"/>
  <c r="F35" i="1"/>
  <c r="E35" i="1"/>
  <c r="D35" i="1"/>
  <c r="C35" i="1"/>
  <c r="H34" i="1"/>
  <c r="F34" i="1"/>
  <c r="E34" i="1"/>
  <c r="D34" i="1"/>
  <c r="C34" i="1"/>
  <c r="H33" i="1"/>
  <c r="F33" i="1"/>
  <c r="E33" i="1"/>
  <c r="D33" i="1"/>
  <c r="C33" i="1"/>
  <c r="H32" i="1"/>
  <c r="F32" i="1"/>
  <c r="E32" i="1"/>
  <c r="D32" i="1"/>
  <c r="C32" i="1"/>
  <c r="H31" i="1"/>
  <c r="F31" i="1"/>
  <c r="E31" i="1"/>
  <c r="D31" i="1"/>
  <c r="C31" i="1"/>
  <c r="H30" i="1"/>
  <c r="F30" i="1"/>
  <c r="E30" i="1"/>
  <c r="D30" i="1"/>
  <c r="C30" i="1"/>
  <c r="H29" i="1"/>
  <c r="F29" i="1"/>
  <c r="E29" i="1"/>
  <c r="D29" i="1"/>
  <c r="C29" i="1"/>
  <c r="H28" i="1"/>
  <c r="F28" i="1"/>
  <c r="E28" i="1"/>
  <c r="D28" i="1"/>
  <c r="C28" i="1"/>
  <c r="H27" i="1"/>
  <c r="F27" i="1"/>
  <c r="E27" i="1"/>
  <c r="D27" i="1"/>
  <c r="C27" i="1"/>
  <c r="H26" i="1"/>
  <c r="F26" i="1"/>
  <c r="E26" i="1"/>
  <c r="D26" i="1"/>
  <c r="C26" i="1"/>
  <c r="H25" i="1"/>
  <c r="F25" i="1"/>
  <c r="E25" i="1"/>
  <c r="D25" i="1"/>
  <c r="C25" i="1"/>
  <c r="H24" i="1"/>
  <c r="F24" i="1"/>
  <c r="E24" i="1"/>
  <c r="D24" i="1"/>
  <c r="C24" i="1"/>
  <c r="H23" i="1"/>
  <c r="F23" i="1"/>
  <c r="E23" i="1"/>
  <c r="D23" i="1"/>
  <c r="C23" i="1"/>
  <c r="H22" i="1"/>
  <c r="F22" i="1"/>
  <c r="E22" i="1"/>
  <c r="D22" i="1"/>
  <c r="C22" i="1"/>
  <c r="H21" i="1"/>
  <c r="F21" i="1"/>
  <c r="E21" i="1"/>
  <c r="D21" i="1"/>
  <c r="C21" i="1"/>
  <c r="H20" i="1"/>
  <c r="F20" i="1"/>
  <c r="E20" i="1"/>
  <c r="D20" i="1"/>
  <c r="C20" i="1"/>
  <c r="H19" i="1"/>
  <c r="F19" i="1"/>
  <c r="E19" i="1"/>
  <c r="D19" i="1"/>
  <c r="C19" i="1"/>
  <c r="H18" i="1"/>
  <c r="F18" i="1"/>
  <c r="E18" i="1"/>
  <c r="D18" i="1"/>
  <c r="C18" i="1"/>
  <c r="H17" i="1"/>
  <c r="F17" i="1"/>
  <c r="E17" i="1"/>
  <c r="D17" i="1"/>
  <c r="C17" i="1"/>
  <c r="H16" i="1"/>
  <c r="F16" i="1"/>
  <c r="E16" i="1"/>
  <c r="D16" i="1"/>
  <c r="C16" i="1"/>
  <c r="H15" i="1"/>
  <c r="F15" i="1"/>
  <c r="E15" i="1"/>
  <c r="D15" i="1"/>
  <c r="C15" i="1"/>
  <c r="H14" i="1"/>
  <c r="F14" i="1"/>
  <c r="E14" i="1"/>
  <c r="D14" i="1"/>
  <c r="C14" i="1"/>
  <c r="H13" i="1"/>
  <c r="F13" i="1"/>
  <c r="E13" i="1"/>
  <c r="D13" i="1"/>
  <c r="C13" i="1"/>
  <c r="H12" i="1"/>
  <c r="F12" i="1"/>
  <c r="E12" i="1"/>
  <c r="D12" i="1"/>
  <c r="C12" i="1"/>
  <c r="H11" i="1"/>
  <c r="F11" i="1"/>
  <c r="E11" i="1"/>
  <c r="D11" i="1"/>
  <c r="C11" i="1"/>
  <c r="H10" i="1"/>
  <c r="F10" i="1"/>
  <c r="E10" i="1"/>
  <c r="D10" i="1"/>
  <c r="C10" i="1"/>
  <c r="H9" i="1"/>
  <c r="F9" i="1"/>
  <c r="E9" i="1"/>
  <c r="D9" i="1"/>
  <c r="C9" i="1"/>
  <c r="H8" i="1"/>
  <c r="F8" i="1"/>
  <c r="E8" i="1"/>
  <c r="D8" i="1"/>
  <c r="C8" i="1"/>
  <c r="H7" i="1"/>
  <c r="F7" i="1"/>
  <c r="F75" i="1" s="1"/>
  <c r="E7" i="1"/>
  <c r="D7" i="1"/>
  <c r="F112" i="1" s="1"/>
  <c r="C7" i="1"/>
  <c r="D4" i="1"/>
  <c r="F85" i="1" l="1"/>
  <c r="F111" i="1"/>
  <c r="F87" i="1" l="1"/>
  <c r="G85" i="1" s="1"/>
  <c r="F108" i="1"/>
  <c r="G37" i="1" l="1"/>
  <c r="G35" i="1"/>
  <c r="G33" i="1"/>
  <c r="G31" i="1"/>
  <c r="G29" i="1"/>
  <c r="G27" i="1"/>
  <c r="G25" i="1"/>
  <c r="G23" i="1"/>
  <c r="G21" i="1"/>
  <c r="G19" i="1"/>
  <c r="G17" i="1"/>
  <c r="G15" i="1"/>
  <c r="G13" i="1"/>
  <c r="G11" i="1"/>
  <c r="G9" i="1"/>
  <c r="G7" i="1"/>
  <c r="G83" i="1"/>
  <c r="G75" i="1"/>
  <c r="G8" i="1"/>
  <c r="G24" i="1"/>
  <c r="G116" i="1"/>
  <c r="G14" i="1"/>
  <c r="G30" i="1"/>
  <c r="G114" i="1"/>
  <c r="G115" i="1"/>
  <c r="G20" i="1"/>
  <c r="G36" i="1"/>
  <c r="G26" i="1"/>
  <c r="G39" i="1"/>
  <c r="G12" i="1"/>
  <c r="G28" i="1"/>
  <c r="G112" i="1"/>
  <c r="G18" i="1"/>
  <c r="G34" i="1"/>
  <c r="G10" i="1"/>
  <c r="G79" i="1"/>
  <c r="G16" i="1"/>
  <c r="G32" i="1"/>
  <c r="G113" i="1"/>
  <c r="G22" i="1"/>
  <c r="G38" i="1"/>
  <c r="G111" i="1"/>
  <c r="F88" i="1"/>
</calcChain>
</file>

<file path=xl/sharedStrings.xml><?xml version="1.0" encoding="utf-8"?>
<sst xmlns="http://schemas.openxmlformats.org/spreadsheetml/2006/main" count="95" uniqueCount="85">
  <si>
    <t>NAME OF PENSION FUND</t>
  </si>
  <si>
    <t>ADITYA BIRLA SUN LIFE PENSION MANAGEMENT LIMITED</t>
  </si>
  <si>
    <t>SCHEME NAME</t>
  </si>
  <si>
    <t>Scheme G TIER II</t>
  </si>
  <si>
    <t>MONTH</t>
  </si>
  <si>
    <t>ISIN No.</t>
  </si>
  <si>
    <t>Name of the Instrument</t>
  </si>
  <si>
    <t xml:space="preserve">Industry </t>
  </si>
  <si>
    <t>Quantity</t>
  </si>
  <si>
    <t>Market Value</t>
  </si>
  <si>
    <t>% of Portfolio</t>
  </si>
  <si>
    <t>Ratings</t>
  </si>
  <si>
    <t>IN3120180010</t>
  </si>
  <si>
    <t>IN2020170147</t>
  </si>
  <si>
    <t>IN0020060086</t>
  </si>
  <si>
    <t>IN3120150203</t>
  </si>
  <si>
    <t>IN0020220029</t>
  </si>
  <si>
    <t>IN0020150028</t>
  </si>
  <si>
    <t>IN0020060045</t>
  </si>
  <si>
    <t>IN0020210244</t>
  </si>
  <si>
    <t>IN0020210152</t>
  </si>
  <si>
    <t>IN0020210020</t>
  </si>
  <si>
    <t>IN0020150010</t>
  </si>
  <si>
    <t>IN0020020247</t>
  </si>
  <si>
    <t>IN0020070044</t>
  </si>
  <si>
    <t>IN0020200245</t>
  </si>
  <si>
    <t>IN0020150077</t>
  </si>
  <si>
    <t>IN0020200153</t>
  </si>
  <si>
    <t>IN0020170174</t>
  </si>
  <si>
    <t>IN0020140078</t>
  </si>
  <si>
    <t>IN0020060078</t>
  </si>
  <si>
    <t>IN0020190024</t>
  </si>
  <si>
    <t>IN0020100031</t>
  </si>
  <si>
    <t>IN0020190040</t>
  </si>
  <si>
    <t>IN2220190051</t>
  </si>
  <si>
    <t>IN0020160100</t>
  </si>
  <si>
    <t>IN2220150196</t>
  </si>
  <si>
    <t>IN2220200264</t>
  </si>
  <si>
    <t>IN1520130072</t>
  </si>
  <si>
    <t>IN0020150051</t>
  </si>
  <si>
    <t>IN4520180204</t>
  </si>
  <si>
    <t>IN0020160019</t>
  </si>
  <si>
    <t>IN1920180149</t>
  </si>
  <si>
    <t>IN1020180411</t>
  </si>
  <si>
    <t>IN0020170026</t>
  </si>
  <si>
    <t xml:space="preserve">Subtotal A </t>
  </si>
  <si>
    <t>Money Market Instruments:-</t>
  </si>
  <si>
    <t xml:space="preserve">  - Treasury Bills</t>
  </si>
  <si>
    <t>Nil</t>
  </si>
  <si>
    <t>MF</t>
  </si>
  <si>
    <t>Mutual Funds</t>
  </si>
  <si>
    <t xml:space="preserve">  - Money Market Mutual Funds</t>
  </si>
  <si>
    <t xml:space="preserve">  - Certificate of Deposits / Commercial Papers</t>
  </si>
  <si>
    <t xml:space="preserve">  - Application Pending Allotment </t>
  </si>
  <si>
    <t xml:space="preserve">  - Bank Fixed Deposits (&lt; 1 Year)</t>
  </si>
  <si>
    <t>NCA</t>
  </si>
  <si>
    <t>Net Current assets</t>
  </si>
  <si>
    <t xml:space="preserve">Sub Total B </t>
  </si>
  <si>
    <t>GRAND TOTAL (sub total A + sub total B)</t>
  </si>
  <si>
    <t>Average Maturity of Portfolio (in yrs)</t>
  </si>
  <si>
    <t>Modified Duration (in yrs)</t>
  </si>
  <si>
    <t>Yield to Maturity (%) (annualised)(at market price</t>
  </si>
  <si>
    <t>Net Asset Value</t>
  </si>
  <si>
    <t xml:space="preserve">Net asset value last month </t>
  </si>
  <si>
    <t>Infra</t>
  </si>
  <si>
    <t xml:space="preserve">Total investment in Infrastructure </t>
  </si>
  <si>
    <t xml:space="preserve">Total outstanding exposure to derivatives </t>
  </si>
  <si>
    <t>Total NPA provided for</t>
  </si>
  <si>
    <t>Please refer PFRDA circular no. PFRDA/2022/11/REG-PF/03 for the methodology - https://www.pfrda.org.in/myauth/admin/showimg.cshtml?ID=2175</t>
  </si>
  <si>
    <t>CREDIT RATING EXPOSURE</t>
  </si>
  <si>
    <t xml:space="preserve">Securities </t>
  </si>
  <si>
    <t>GOI</t>
  </si>
  <si>
    <t>Central Govt. Securities</t>
  </si>
  <si>
    <t>SDL</t>
  </si>
  <si>
    <t>State Development Loans</t>
  </si>
  <si>
    <t>AAA / Equivalent</t>
  </si>
  <si>
    <t>A1+ (For Commercial Paper)</t>
  </si>
  <si>
    <t>AA+ / Equivalent</t>
  </si>
  <si>
    <t>AA / Equivalent</t>
  </si>
  <si>
    <t>AA- / Equivalent</t>
  </si>
  <si>
    <t>A+ / Equivalent</t>
  </si>
  <si>
    <t>A / Equivalent</t>
  </si>
  <si>
    <t>A- / Equivalent</t>
  </si>
  <si>
    <t>BBB+ / Equivalent</t>
  </si>
  <si>
    <t>BBB / Equivalent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</si>
</sst>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(* #,##0_);_(* \(#,##0\);_(* &quot;-&quot;??_);_(@_)"/>
    <numFmt numFmtId="166" formatCode="#,##0.0000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9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164" fontId="0" fillId="0" borderId="0" xfId="1" applyFont="1"/>
    <xf numFmtId="17" fontId="4" fillId="0" borderId="0" xfId="0" applyNumberFormat="1" applyFont="1" applyAlignment="1">
      <alignment horizontal="left"/>
    </xf>
    <xf numFmtId="0" fontId="4" fillId="2" borderId="1" xfId="0" applyFont="1" applyFill="1" applyBorder="1"/>
    <xf numFmtId="0" fontId="4" fillId="2" borderId="2" xfId="0" applyFont="1" applyFill="1" applyBorder="1"/>
    <xf numFmtId="164" fontId="4" fillId="2" borderId="2" xfId="1" applyFont="1" applyFill="1" applyBorder="1"/>
    <xf numFmtId="0" fontId="4" fillId="2" borderId="3" xfId="0" applyFont="1" applyFill="1" applyBorder="1"/>
    <xf numFmtId="0" fontId="0" fillId="0" borderId="0" xfId="0" applyAlignment="1">
      <alignment vertical="top"/>
    </xf>
    <xf numFmtId="0" fontId="0" fillId="0" borderId="4" xfId="0" applyBorder="1"/>
    <xf numFmtId="0" fontId="0" fillId="0" borderId="5" xfId="0" applyBorder="1"/>
    <xf numFmtId="165" fontId="0" fillId="0" borderId="5" xfId="1" applyNumberFormat="1" applyFont="1" applyBorder="1"/>
    <xf numFmtId="10" fontId="0" fillId="0" borderId="5" xfId="2" applyNumberFormat="1" applyFont="1" applyFill="1" applyBorder="1"/>
    <xf numFmtId="0" fontId="0" fillId="0" borderId="6" xfId="0" quotePrefix="1" applyBorder="1"/>
    <xf numFmtId="164" fontId="0" fillId="0" borderId="5" xfId="1" applyFont="1" applyBorder="1"/>
    <xf numFmtId="165" fontId="0" fillId="0" borderId="5" xfId="2" applyNumberFormat="1" applyFont="1" applyFill="1" applyBorder="1"/>
    <xf numFmtId="165" fontId="0" fillId="0" borderId="7" xfId="2" applyNumberFormat="1" applyFont="1" applyFill="1" applyBorder="1"/>
    <xf numFmtId="0" fontId="0" fillId="0" borderId="8" xfId="0" quotePrefix="1" applyBorder="1"/>
    <xf numFmtId="0" fontId="0" fillId="0" borderId="5" xfId="0" applyBorder="1" applyAlignment="1">
      <alignment vertical="top"/>
    </xf>
    <xf numFmtId="164" fontId="0" fillId="0" borderId="5" xfId="1" applyFont="1" applyFill="1" applyBorder="1" applyAlignment="1">
      <alignment horizontal="right" vertical="top"/>
    </xf>
    <xf numFmtId="164" fontId="0" fillId="0" borderId="5" xfId="1" applyFont="1" applyBorder="1" applyAlignment="1">
      <alignment horizontal="right" vertical="top"/>
    </xf>
    <xf numFmtId="4" fontId="0" fillId="0" borderId="5" xfId="0" applyNumberFormat="1" applyBorder="1" applyAlignment="1">
      <alignment horizontal="right" vertical="top"/>
    </xf>
    <xf numFmtId="10" fontId="0" fillId="0" borderId="5" xfId="2" applyNumberFormat="1" applyFont="1" applyBorder="1"/>
    <xf numFmtId="0" fontId="0" fillId="0" borderId="5" xfId="0" quotePrefix="1" applyBorder="1"/>
    <xf numFmtId="0" fontId="2" fillId="2" borderId="5" xfId="0" applyFont="1" applyFill="1" applyBorder="1"/>
    <xf numFmtId="0" fontId="5" fillId="0" borderId="5" xfId="0" applyFont="1" applyBorder="1"/>
    <xf numFmtId="165" fontId="0" fillId="0" borderId="5" xfId="1" applyNumberFormat="1" applyFont="1" applyBorder="1" applyAlignment="1">
      <alignment horizontal="right" vertical="top"/>
    </xf>
    <xf numFmtId="0" fontId="3" fillId="0" borderId="5" xfId="0" applyFont="1" applyBorder="1"/>
    <xf numFmtId="165" fontId="6" fillId="0" borderId="5" xfId="1" applyNumberFormat="1" applyFont="1" applyFill="1" applyBorder="1" applyAlignment="1">
      <alignment vertical="center" wrapText="1"/>
    </xf>
    <xf numFmtId="9" fontId="0" fillId="0" borderId="5" xfId="2" applyFont="1" applyBorder="1"/>
    <xf numFmtId="0" fontId="2" fillId="0" borderId="5" xfId="0" applyFont="1" applyBorder="1"/>
    <xf numFmtId="0" fontId="4" fillId="0" borderId="5" xfId="0" applyFont="1" applyBorder="1" applyAlignment="1">
      <alignment vertical="top"/>
    </xf>
    <xf numFmtId="0" fontId="4" fillId="0" borderId="5" xfId="0" applyFont="1" applyBorder="1"/>
    <xf numFmtId="164" fontId="4" fillId="0" borderId="5" xfId="1" applyFont="1" applyBorder="1"/>
    <xf numFmtId="165" fontId="4" fillId="0" borderId="5" xfId="1" applyNumberFormat="1" applyFont="1" applyBorder="1"/>
    <xf numFmtId="10" fontId="4" fillId="0" borderId="5" xfId="2" applyNumberFormat="1" applyFont="1" applyBorder="1"/>
    <xf numFmtId="165" fontId="0" fillId="0" borderId="0" xfId="0" applyNumberFormat="1"/>
    <xf numFmtId="164" fontId="0" fillId="3" borderId="5" xfId="1" applyFont="1" applyFill="1" applyBorder="1" applyAlignment="1">
      <alignment horizontal="right"/>
    </xf>
    <xf numFmtId="166" fontId="0" fillId="0" borderId="5" xfId="0" applyNumberFormat="1" applyBorder="1" applyAlignment="1">
      <alignment horizontal="right" vertical="top"/>
    </xf>
    <xf numFmtId="0" fontId="0" fillId="0" borderId="5" xfId="0" applyBorder="1" applyAlignment="1">
      <alignment horizontal="right"/>
    </xf>
    <xf numFmtId="165" fontId="7" fillId="0" borderId="5" xfId="1" applyNumberFormat="1" applyFont="1" applyFill="1" applyBorder="1"/>
    <xf numFmtId="10" fontId="0" fillId="0" borderId="0" xfId="2" applyNumberFormat="1" applyFont="1"/>
    <xf numFmtId="164" fontId="0" fillId="3" borderId="0" xfId="1" applyFont="1" applyFill="1" applyBorder="1" applyAlignment="1">
      <alignment horizontal="right"/>
    </xf>
    <xf numFmtId="0" fontId="0" fillId="0" borderId="0" xfId="0" applyAlignment="1">
      <alignment horizontal="left"/>
    </xf>
    <xf numFmtId="10" fontId="0" fillId="3" borderId="0" xfId="2" applyNumberFormat="1" applyFont="1" applyFill="1" applyBorder="1"/>
    <xf numFmtId="165" fontId="0" fillId="0" borderId="5" xfId="1" applyNumberFormat="1" applyFont="1" applyBorder="1" applyAlignment="1">
      <alignment vertical="top"/>
    </xf>
    <xf numFmtId="10" fontId="0" fillId="0" borderId="1" xfId="2" applyNumberFormat="1" applyFont="1" applyBorder="1" applyAlignment="1">
      <alignment vertical="center"/>
    </xf>
    <xf numFmtId="164" fontId="0" fillId="0" borderId="1" xfId="1" applyFont="1" applyBorder="1" applyAlignment="1">
      <alignment vertical="center"/>
    </xf>
  </cellXfs>
  <cellStyles count="3">
    <cellStyle name="Comma" xfId="1" builtinId="3"/>
    <cellStyle name="Normal" xfId="0" builtinId="0"/>
    <cellStyle name="Percent" xfId="2" builtinId="5"/>
  </cellStyles>
  <dxfs count="12">
    <dxf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rgb="FF000000"/>
          <bgColor auto="1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1" tint="0.34998626667073579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544285</xdr:colOff>
      <xdr:row>97</xdr:row>
      <xdr:rowOff>41868</xdr:rowOff>
    </xdr:from>
    <xdr:to>
      <xdr:col>6</xdr:col>
      <xdr:colOff>1123864</xdr:colOff>
      <xdr:row>101</xdr:row>
      <xdr:rowOff>183480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F99F0E0-5D6B-1297-7161-6DA38E6C71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51373" y="12099890"/>
          <a:ext cx="9895238" cy="89523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3_ABSLPFM%20NPS%20Portfolio_June%20%202022_PS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x Saver"/>
      <sheetName val="A-TIER I"/>
      <sheetName val="G-TIER II"/>
      <sheetName val="G-TIER I"/>
      <sheetName val="C-TIER I "/>
      <sheetName val="C-TIER II"/>
      <sheetName val="E-TIER I"/>
      <sheetName val="E-TIER II"/>
      <sheetName val="Sheet1"/>
      <sheetName val="Sheet6"/>
      <sheetName val="Sheet5"/>
      <sheetName val="Crisil data "/>
      <sheetName val="Sheet4"/>
      <sheetName val="Disclaimer"/>
      <sheetName val="Sheet2"/>
    </sheetNames>
    <sheetDataSet>
      <sheetData sheetId="0">
        <row r="4">
          <cell r="D4" t="str">
            <v>30th June 2022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3">
          <cell r="A3" t="str">
            <v>Sum of Market Value (Rs)</v>
          </cell>
        </row>
      </sheetData>
      <sheetData sheetId="11">
        <row r="1">
          <cell r="E1" t="str">
            <v>ISIN</v>
          </cell>
          <cell r="F1" t="str">
            <v>Security Name</v>
          </cell>
          <cell r="G1" t="str">
            <v>Issuer Name*</v>
          </cell>
          <cell r="H1" t="str">
            <v>NIC Code</v>
          </cell>
          <cell r="I1" t="str">
            <v>Industry classification</v>
          </cell>
          <cell r="J1" t="str">
            <v>Infrastructure Sub-sector</v>
          </cell>
          <cell r="K1" t="str">
            <v>Security Type**</v>
          </cell>
          <cell r="L1" t="str">
            <v>Units</v>
          </cell>
          <cell r="M1" t="str">
            <v>Market Value (Rs)</v>
          </cell>
          <cell r="AI1" t="str">
            <v xml:space="preserve">Portfolio </v>
          </cell>
        </row>
        <row r="2">
          <cell r="E2" t="str">
            <v>INE219X23014</v>
          </cell>
          <cell r="F2" t="str">
            <v>India Grid Trust - InvITs</v>
          </cell>
          <cell r="G2" t="str">
            <v>INDIA GRID TRUST - INVIT</v>
          </cell>
          <cell r="H2" t="str">
            <v>35107</v>
          </cell>
          <cell r="I2" t="str">
            <v>Transmission of electric energy</v>
          </cell>
          <cell r="J2" t="str">
            <v>Social and
Commercial
Infrastructure</v>
          </cell>
          <cell r="K2" t="str">
            <v>InvIT</v>
          </cell>
          <cell r="L2">
            <v>11601</v>
          </cell>
          <cell r="M2">
            <v>1651402.35</v>
          </cell>
          <cell r="AI2" t="str">
            <v>Scheme A TIER I</v>
          </cell>
        </row>
        <row r="3">
          <cell r="E3" t="str">
            <v>INF846K01N65</v>
          </cell>
          <cell r="F3" t="str">
            <v>AXIS OVERNIGHT FUND - DIRECT PLAN- GROWTH OPTION</v>
          </cell>
          <cell r="G3" t="str">
            <v>AXIS MUTUAL FUND</v>
          </cell>
          <cell r="H3" t="str">
            <v>66301</v>
          </cell>
          <cell r="I3" t="str">
            <v>Management of mutual funds</v>
          </cell>
          <cell r="J3">
            <v>0</v>
          </cell>
          <cell r="K3" t="str">
            <v>MF</v>
          </cell>
          <cell r="L3">
            <v>3124.1019999999999</v>
          </cell>
          <cell r="M3">
            <v>3545880.76</v>
          </cell>
          <cell r="AI3" t="str">
            <v>Scheme A TIER I</v>
          </cell>
        </row>
        <row r="4">
          <cell r="E4" t="str">
            <v>INE090A08UB4</v>
          </cell>
          <cell r="F4" t="str">
            <v>9.15% ICICI 20-March-2099 BASEL III (CALL OPT 20-JUNE-2023)</v>
          </cell>
          <cell r="G4" t="str">
            <v>ICICI BANK LTD</v>
          </cell>
          <cell r="H4" t="str">
            <v>64191</v>
          </cell>
          <cell r="I4" t="str">
            <v>Monetary intermediation of commercial banks, saving banks. postal savings</v>
          </cell>
          <cell r="J4">
            <v>0</v>
          </cell>
          <cell r="K4" t="str">
            <v>Bonds</v>
          </cell>
          <cell r="L4">
            <v>3</v>
          </cell>
          <cell r="M4">
            <v>3056271</v>
          </cell>
          <cell r="AI4" t="str">
            <v>Scheme A TIER I</v>
          </cell>
        </row>
        <row r="5">
          <cell r="E5" t="str">
            <v>INE0GGX23010</v>
          </cell>
          <cell r="F5" t="str">
            <v>POWERGRID Infrastructure Investment Trust</v>
          </cell>
          <cell r="G5" t="str">
            <v>POWERGRID INFRASTRUCTURE INVESTMENT</v>
          </cell>
          <cell r="H5" t="str">
            <v>35107</v>
          </cell>
          <cell r="I5" t="str">
            <v>Transmission of electric energy</v>
          </cell>
          <cell r="J5" t="str">
            <v>Social and
Commercial
Infrastructure</v>
          </cell>
          <cell r="K5" t="str">
            <v>InvIT</v>
          </cell>
          <cell r="L5">
            <v>14770</v>
          </cell>
          <cell r="M5">
            <v>1905773.1</v>
          </cell>
          <cell r="AI5" t="str">
            <v>Scheme A TIER I</v>
          </cell>
        </row>
        <row r="6">
          <cell r="E6" t="str">
            <v>INE062A08199</v>
          </cell>
          <cell r="F6" t="str">
            <v>9.45% SBI 22-March-2099 BASEL III (CALL OPT 22-MARCH-2024)</v>
          </cell>
          <cell r="G6" t="str">
            <v>STATE BANK OF INDIA</v>
          </cell>
          <cell r="H6" t="str">
            <v>64191</v>
          </cell>
          <cell r="I6" t="str">
            <v>Monetary intermediation of commercial banks, saving banks. postal savings</v>
          </cell>
          <cell r="J6">
            <v>0</v>
          </cell>
          <cell r="K6" t="str">
            <v>Bonds</v>
          </cell>
          <cell r="L6">
            <v>1</v>
          </cell>
          <cell r="M6">
            <v>1036405</v>
          </cell>
          <cell r="AI6" t="str">
            <v>Scheme A TIER I</v>
          </cell>
        </row>
        <row r="7">
          <cell r="E7" t="str">
            <v>INE041025011</v>
          </cell>
          <cell r="F7" t="str">
            <v>Embassy Office Parks REIT</v>
          </cell>
          <cell r="G7" t="str">
            <v>EMBASSY OFFICE PARKS REIT</v>
          </cell>
          <cell r="H7" t="str">
            <v>68100</v>
          </cell>
          <cell r="I7" t="str">
            <v>Real estate activities with own or leased property</v>
          </cell>
          <cell r="J7" t="str">
            <v>Social and
Commercial
Infrastructure</v>
          </cell>
          <cell r="K7" t="str">
            <v>REIT</v>
          </cell>
          <cell r="L7">
            <v>5190</v>
          </cell>
          <cell r="M7">
            <v>1942149.9</v>
          </cell>
          <cell r="AI7" t="str">
            <v>Scheme A TIER I</v>
          </cell>
        </row>
        <row r="8">
          <cell r="E8" t="str">
            <v>INE062A08249</v>
          </cell>
          <cell r="F8" t="str">
            <v>7.74%SBI Perpetual 09-Sept-2099(call 09.09.2025)</v>
          </cell>
          <cell r="G8" t="str">
            <v>STATE BANK OF INDIA</v>
          </cell>
          <cell r="H8" t="str">
            <v>64191</v>
          </cell>
          <cell r="I8" t="str">
            <v>Monetary intermediation of commercial banks, saving banks. postal savings</v>
          </cell>
          <cell r="J8">
            <v>0</v>
          </cell>
          <cell r="K8" t="str">
            <v>Bonds</v>
          </cell>
          <cell r="L8">
            <v>6</v>
          </cell>
          <cell r="M8">
            <v>5982438</v>
          </cell>
          <cell r="AI8" t="str">
            <v>Scheme A TIER I</v>
          </cell>
        </row>
        <row r="9">
          <cell r="E9" t="str">
            <v>INE0CCU25019</v>
          </cell>
          <cell r="F9" t="str">
            <v>Mindspace Business Parks REIT</v>
          </cell>
          <cell r="G9" t="str">
            <v>MINDSPACE BUSINESS PARKS REIT</v>
          </cell>
          <cell r="H9" t="str">
            <v>68100</v>
          </cell>
          <cell r="I9" t="str">
            <v>Real estate activities with own or leased property</v>
          </cell>
          <cell r="J9" t="str">
            <v>Social and
Commercial
Infrastructure</v>
          </cell>
          <cell r="K9" t="str">
            <v>REIT</v>
          </cell>
          <cell r="L9">
            <v>5990</v>
          </cell>
          <cell r="M9">
            <v>2098836.1</v>
          </cell>
          <cell r="AI9" t="str">
            <v>Scheme A TIER I</v>
          </cell>
        </row>
        <row r="10">
          <cell r="E10" t="str">
            <v/>
          </cell>
          <cell r="F10" t="str">
            <v>Net Current Asset</v>
          </cell>
          <cell r="G10" t="str">
            <v/>
          </cell>
          <cell r="H10" t="str">
            <v/>
          </cell>
          <cell r="I10" t="str">
            <v/>
          </cell>
          <cell r="J10">
            <v>0</v>
          </cell>
          <cell r="K10" t="str">
            <v>NCA</v>
          </cell>
          <cell r="L10">
            <v>0</v>
          </cell>
          <cell r="M10">
            <v>403737.64</v>
          </cell>
          <cell r="AI10" t="str">
            <v>Scheme A TIER I</v>
          </cell>
        </row>
        <row r="11">
          <cell r="E11" t="str">
            <v>INE235P07894</v>
          </cell>
          <cell r="F11" t="str">
            <v>9.30% L&amp;T INFRA DEBT FUND 5 July 2024</v>
          </cell>
          <cell r="G11" t="str">
            <v>L&amp;T INFRA DEBT FUND LIMITED</v>
          </cell>
          <cell r="H11" t="str">
            <v>64920</v>
          </cell>
          <cell r="I11" t="str">
            <v>Other credit granting</v>
          </cell>
          <cell r="J11" t="str">
            <v>Social and
Commercial
Infrastructure</v>
          </cell>
          <cell r="K11" t="str">
            <v>Bonds</v>
          </cell>
          <cell r="L11">
            <v>9</v>
          </cell>
          <cell r="M11">
            <v>9207693</v>
          </cell>
          <cell r="AI11" t="str">
            <v>Scheme C TIER I</v>
          </cell>
        </row>
        <row r="12">
          <cell r="E12" t="str">
            <v>INE001A07NP8</v>
          </cell>
          <cell r="F12" t="str">
            <v>8.43% HDFC Ltd  4 Mar 2025</v>
          </cell>
          <cell r="G12" t="str">
            <v>HOUSING DEVELOPMENT FINANCE CORPORA</v>
          </cell>
          <cell r="H12" t="str">
            <v>64192</v>
          </cell>
          <cell r="I12" t="str">
            <v>Activities of specialized institutions granting credit for house purchases</v>
          </cell>
          <cell r="J12" t="str">
            <v>Social and
Commercial
Infrastructure</v>
          </cell>
          <cell r="K12" t="str">
            <v>Bonds</v>
          </cell>
          <cell r="L12">
            <v>12</v>
          </cell>
          <cell r="M12">
            <v>6122520</v>
          </cell>
          <cell r="AI12" t="str">
            <v>Scheme C TIER I</v>
          </cell>
        </row>
        <row r="13">
          <cell r="E13" t="str">
            <v>INE206D08188</v>
          </cell>
          <cell r="F13" t="str">
            <v>9.18% NPCIL 23.01.2026</v>
          </cell>
          <cell r="G13" t="str">
            <v>NUCLEAR POWER CORPORATION OF INDIA</v>
          </cell>
          <cell r="H13" t="str">
            <v>35107</v>
          </cell>
          <cell r="I13" t="str">
            <v>Transmission of electric energy</v>
          </cell>
          <cell r="J13" t="str">
            <v>Social and
Commercial
Infrastructure</v>
          </cell>
          <cell r="K13" t="str">
            <v>Bonds</v>
          </cell>
          <cell r="L13">
            <v>2</v>
          </cell>
          <cell r="M13">
            <v>2124310</v>
          </cell>
          <cell r="AI13" t="str">
            <v>Scheme C TIER I</v>
          </cell>
        </row>
        <row r="14">
          <cell r="E14" t="str">
            <v>INE752E07KZ3</v>
          </cell>
          <cell r="F14" t="str">
            <v>7.93% POWER GRID CORPORATION MD 20.05.2028</v>
          </cell>
          <cell r="G14" t="str">
            <v>POWER GRID CORPN OF INDIA LTD</v>
          </cell>
          <cell r="H14" t="str">
            <v>35107</v>
          </cell>
          <cell r="I14" t="str">
            <v>Transmission of electric energy</v>
          </cell>
          <cell r="J14" t="str">
            <v>Social and
Commercial
Infrastructure</v>
          </cell>
          <cell r="K14" t="str">
            <v>Bonds</v>
          </cell>
          <cell r="L14">
            <v>1</v>
          </cell>
          <cell r="M14">
            <v>1018180</v>
          </cell>
          <cell r="AI14" t="str">
            <v>Scheme C TIER I</v>
          </cell>
        </row>
        <row r="15">
          <cell r="E15" t="str">
            <v>INE134E08DB8</v>
          </cell>
          <cell r="F15" t="str">
            <v>8.85% PFC 15.06.2030</v>
          </cell>
          <cell r="G15" t="str">
            <v>POWER FINANCE CORPORATION</v>
          </cell>
          <cell r="H15" t="str">
            <v>64920</v>
          </cell>
          <cell r="I15" t="str">
            <v>Other credit granting</v>
          </cell>
          <cell r="J15" t="str">
            <v>Social and
Commercial
Infrastructure</v>
          </cell>
          <cell r="K15" t="str">
            <v>Bonds</v>
          </cell>
          <cell r="L15">
            <v>1</v>
          </cell>
          <cell r="M15">
            <v>1058322</v>
          </cell>
          <cell r="AI15" t="str">
            <v>Scheme C TIER I</v>
          </cell>
        </row>
        <row r="16">
          <cell r="E16" t="str">
            <v>INE774D08MK5</v>
          </cell>
          <cell r="F16" t="str">
            <v>8%Mahindra Financial Sevices LTD NCD MD 24/07/2027</v>
          </cell>
          <cell r="G16" t="str">
            <v>MAHINDRA &amp; MAHINDRA FINANCIAL SERVI</v>
          </cell>
          <cell r="H16" t="str">
            <v>64990</v>
          </cell>
          <cell r="I16" t="str">
            <v>Other financial service activities, except insurance and pension funding activities</v>
          </cell>
          <cell r="J16" t="str">
            <v>Social and
Commercial
Infrastructure</v>
          </cell>
          <cell r="K16" t="str">
            <v>Bonds</v>
          </cell>
          <cell r="L16">
            <v>1300</v>
          </cell>
          <cell r="M16">
            <v>1282664.5</v>
          </cell>
          <cell r="AI16" t="str">
            <v>Scheme C TIER I</v>
          </cell>
        </row>
        <row r="17">
          <cell r="E17" t="str">
            <v>INE572E09197</v>
          </cell>
          <cell r="F17" t="str">
            <v>9.10% PNB HOUSING FINANCE LTD 21.12.2022</v>
          </cell>
          <cell r="G17" t="str">
            <v>PNB HOUSING FINANCE LTD</v>
          </cell>
          <cell r="H17" t="str">
            <v>64192</v>
          </cell>
          <cell r="I17" t="str">
            <v>Activities of specialized institutions granting credit for house purchases</v>
          </cell>
          <cell r="J17" t="str">
            <v>Social and
Commercial
Infrastructure</v>
          </cell>
          <cell r="K17" t="str">
            <v>Bonds</v>
          </cell>
          <cell r="L17">
            <v>1</v>
          </cell>
          <cell r="M17">
            <v>999068</v>
          </cell>
          <cell r="AI17" t="str">
            <v>Scheme C TIER I</v>
          </cell>
        </row>
        <row r="18">
          <cell r="E18" t="str">
            <v>INE514E08EL8</v>
          </cell>
          <cell r="F18" t="str">
            <v>8.15 % EXIM 05.03.2025</v>
          </cell>
          <cell r="G18" t="str">
            <v>EXPORT IMPORT BANK OF INDIA</v>
          </cell>
          <cell r="H18" t="str">
            <v>64199</v>
          </cell>
          <cell r="I18" t="str">
            <v>Other monetary intermediation services n.e.c.</v>
          </cell>
          <cell r="J18" t="str">
            <v>Social and
Commercial
Infrastructure</v>
          </cell>
          <cell r="K18" t="str">
            <v>Bonds</v>
          </cell>
          <cell r="L18">
            <v>5</v>
          </cell>
          <cell r="M18">
            <v>5119875</v>
          </cell>
          <cell r="AI18" t="str">
            <v>Scheme C TIER I</v>
          </cell>
        </row>
        <row r="19">
          <cell r="E19" t="str">
            <v>INE261F08AD8</v>
          </cell>
          <cell r="F19" t="str">
            <v>8.20% NABARD 09.03.2028 (GOI Service)</v>
          </cell>
          <cell r="G19" t="str">
            <v>NABARD</v>
          </cell>
          <cell r="H19" t="str">
            <v>64199</v>
          </cell>
          <cell r="I19" t="str">
            <v>Other monetary intermediation services n.e.c.</v>
          </cell>
          <cell r="J19" t="str">
            <v>Social and
Commercial
Infrastructure</v>
          </cell>
          <cell r="K19" t="str">
            <v>Bonds</v>
          </cell>
          <cell r="L19">
            <v>5</v>
          </cell>
          <cell r="M19">
            <v>5158940</v>
          </cell>
          <cell r="AI19" t="str">
            <v>Scheme C TIER I</v>
          </cell>
        </row>
        <row r="20">
          <cell r="E20" t="str">
            <v>INE134E08CY2</v>
          </cell>
          <cell r="F20" t="str">
            <v>8.70% PFC 14.05.2025</v>
          </cell>
          <cell r="G20" t="str">
            <v>POWER FINANCE CORPORATION</v>
          </cell>
          <cell r="H20" t="str">
            <v>64920</v>
          </cell>
          <cell r="I20" t="str">
            <v>Other credit granting</v>
          </cell>
          <cell r="J20" t="str">
            <v>Social and
Commercial
Infrastructure</v>
          </cell>
          <cell r="K20" t="str">
            <v>Bonds</v>
          </cell>
          <cell r="L20">
            <v>16</v>
          </cell>
          <cell r="M20">
            <v>16572448</v>
          </cell>
          <cell r="AI20" t="str">
            <v>Scheme C TIER I</v>
          </cell>
        </row>
        <row r="21">
          <cell r="E21" t="str">
            <v>INE660A08BX8</v>
          </cell>
          <cell r="F21" t="str">
            <v>8.45% SUNDARAM FINANCE 19.01.2028</v>
          </cell>
          <cell r="G21" t="str">
            <v>SUNDARAM FINANCE LIMITED</v>
          </cell>
          <cell r="H21" t="str">
            <v>64910</v>
          </cell>
          <cell r="I21" t="str">
            <v>Financial leasing</v>
          </cell>
          <cell r="J21" t="str">
            <v>Social and
Commercial
Infrastructure</v>
          </cell>
          <cell r="K21" t="str">
            <v>Bonds</v>
          </cell>
          <cell r="L21">
            <v>5</v>
          </cell>
          <cell r="M21">
            <v>5034685</v>
          </cell>
          <cell r="AI21" t="str">
            <v>Scheme C TIER I</v>
          </cell>
        </row>
        <row r="22">
          <cell r="E22" t="str">
            <v>INE121A08OA2</v>
          </cell>
          <cell r="F22" t="str">
            <v>9.08% Cholamandalam Investment &amp; Finance co. Ltd 23.11.2023</v>
          </cell>
          <cell r="G22" t="str">
            <v>CHOLAMANDALAM INVESTMENT AND FIN. C</v>
          </cell>
          <cell r="H22" t="str">
            <v>64920</v>
          </cell>
          <cell r="I22" t="str">
            <v>Other credit granting</v>
          </cell>
          <cell r="J22" t="str">
            <v>Social and
Commercial
Infrastructure</v>
          </cell>
          <cell r="K22" t="str">
            <v>Bonds</v>
          </cell>
          <cell r="L22">
            <v>1</v>
          </cell>
          <cell r="M22">
            <v>1016576</v>
          </cell>
          <cell r="AI22" t="str">
            <v>Scheme C TIER I</v>
          </cell>
        </row>
        <row r="23">
          <cell r="E23" t="str">
            <v>INF846K01N65</v>
          </cell>
          <cell r="F23" t="str">
            <v>AXIS OVERNIGHT FUND - DIRECT PLAN- GROWTH OPTION</v>
          </cell>
          <cell r="G23" t="str">
            <v>AXIS MUTUAL FUND</v>
          </cell>
          <cell r="H23" t="str">
            <v>66301</v>
          </cell>
          <cell r="I23" t="str">
            <v>Management of mutual funds</v>
          </cell>
          <cell r="J23">
            <v>0</v>
          </cell>
          <cell r="K23" t="str">
            <v>MF</v>
          </cell>
          <cell r="L23">
            <v>50441.175000000003</v>
          </cell>
          <cell r="M23">
            <v>57251137.149999999</v>
          </cell>
          <cell r="AI23" t="str">
            <v>Scheme C TIER I</v>
          </cell>
        </row>
        <row r="24">
          <cell r="E24" t="str">
            <v>INE660A08BY6</v>
          </cell>
          <cell r="F24" t="str">
            <v>8.45 % SUNDARAM FINANCE 21.02.2028</v>
          </cell>
          <cell r="G24" t="str">
            <v>SUNDARAM FINANCE LIMITED</v>
          </cell>
          <cell r="H24" t="str">
            <v>64910</v>
          </cell>
          <cell r="I24" t="str">
            <v>Financial leasing</v>
          </cell>
          <cell r="J24" t="str">
            <v>Social and
Commercial
Infrastructure</v>
          </cell>
          <cell r="K24" t="str">
            <v>Bonds</v>
          </cell>
          <cell r="L24">
            <v>7</v>
          </cell>
          <cell r="M24">
            <v>7049693</v>
          </cell>
          <cell r="AI24" t="str">
            <v>Scheme C TIER I</v>
          </cell>
        </row>
        <row r="25">
          <cell r="E25" t="str">
            <v>INE535H08553</v>
          </cell>
          <cell r="F25" t="str">
            <v>11.40 % FULLERTON INDIA CREDIT CO LTD 28-Oct-2022</v>
          </cell>
          <cell r="G25" t="str">
            <v>FULLERTON INDIA CREDIT CO LTD</v>
          </cell>
          <cell r="H25" t="str">
            <v>64920</v>
          </cell>
          <cell r="I25" t="str">
            <v>Other credit granting</v>
          </cell>
          <cell r="J25" t="str">
            <v>Social and
Commercial
Infrastructure</v>
          </cell>
          <cell r="K25" t="str">
            <v>Bonds</v>
          </cell>
          <cell r="L25">
            <v>8</v>
          </cell>
          <cell r="M25">
            <v>8111192</v>
          </cell>
          <cell r="AI25" t="str">
            <v>Scheme C TIER I</v>
          </cell>
        </row>
        <row r="26">
          <cell r="E26" t="str">
            <v>INE537P07430</v>
          </cell>
          <cell r="F26" t="str">
            <v>9.25 % INDIA INFRADEBT 19.06.2023</v>
          </cell>
          <cell r="G26" t="str">
            <v>INDIA INFRADEBT LIMITED</v>
          </cell>
          <cell r="H26" t="str">
            <v>64199</v>
          </cell>
          <cell r="I26" t="str">
            <v>Other monetary intermediation services n.e.c.</v>
          </cell>
          <cell r="J26" t="str">
            <v>Social and
Commercial
Infrastructure</v>
          </cell>
          <cell r="K26" t="str">
            <v>Bonds</v>
          </cell>
          <cell r="L26">
            <v>5</v>
          </cell>
          <cell r="M26">
            <v>5102795</v>
          </cell>
          <cell r="AI26" t="str">
            <v>Scheme C TIER I</v>
          </cell>
        </row>
        <row r="27">
          <cell r="E27" t="str">
            <v>INE121A08OE4</v>
          </cell>
          <cell r="F27" t="str">
            <v>8.80% Chola Investment &amp; Finance 28 Jun 27</v>
          </cell>
          <cell r="G27" t="str">
            <v>CHOLAMANDALAM INVESTMENT AND FIN. C</v>
          </cell>
          <cell r="H27" t="str">
            <v>64920</v>
          </cell>
          <cell r="I27" t="str">
            <v>Other credit granting</v>
          </cell>
          <cell r="J27" t="str">
            <v>Social and
Commercial
Infrastructure</v>
          </cell>
          <cell r="K27" t="str">
            <v>Bonds</v>
          </cell>
          <cell r="L27">
            <v>5</v>
          </cell>
          <cell r="M27">
            <v>5094745</v>
          </cell>
          <cell r="AI27" t="str">
            <v>Scheme C TIER I</v>
          </cell>
        </row>
        <row r="28">
          <cell r="E28" t="str">
            <v>INE134E08JP5</v>
          </cell>
          <cell r="F28" t="str">
            <v>7.85% PFC 03.04.2028.</v>
          </cell>
          <cell r="G28" t="str">
            <v>POWER FINANCE CORPORATION</v>
          </cell>
          <cell r="H28" t="str">
            <v>64920</v>
          </cell>
          <cell r="I28" t="str">
            <v>Other credit granting</v>
          </cell>
          <cell r="J28" t="str">
            <v>Social and
Commercial
Infrastructure</v>
          </cell>
          <cell r="K28" t="str">
            <v>Bonds</v>
          </cell>
          <cell r="L28">
            <v>2</v>
          </cell>
          <cell r="M28">
            <v>2025512</v>
          </cell>
          <cell r="AI28" t="str">
            <v>Scheme C TIER I</v>
          </cell>
        </row>
        <row r="29">
          <cell r="E29" t="str">
            <v>INE134E08JD1</v>
          </cell>
          <cell r="F29" t="str">
            <v>7.10 % PFC 08.08.2022</v>
          </cell>
          <cell r="G29" t="str">
            <v>POWER FINANCE CORPORATION</v>
          </cell>
          <cell r="H29" t="str">
            <v>64920</v>
          </cell>
          <cell r="I29" t="str">
            <v>Other credit granting</v>
          </cell>
          <cell r="J29" t="str">
            <v>Social and
Commercial
Infrastructure</v>
          </cell>
          <cell r="K29" t="str">
            <v>Bonds</v>
          </cell>
          <cell r="L29">
            <v>5</v>
          </cell>
          <cell r="M29">
            <v>5008675</v>
          </cell>
          <cell r="AI29" t="str">
            <v>Scheme C TIER I</v>
          </cell>
        </row>
        <row r="30">
          <cell r="E30" t="str">
            <v>INE238A08351</v>
          </cell>
          <cell r="F30" t="str">
            <v>8.85 % AXIS BANK 05.12.2024 (infras Bond)</v>
          </cell>
          <cell r="G30" t="str">
            <v>AXIS BANK LTD.</v>
          </cell>
          <cell r="H30" t="str">
            <v>64191</v>
          </cell>
          <cell r="I30" t="str">
            <v>Monetary intermediation of commercial banks, saving banks. postal savings</v>
          </cell>
          <cell r="J30" t="str">
            <v>Social and
Commercial
Infrastructure</v>
          </cell>
          <cell r="K30" t="str">
            <v>Bonds</v>
          </cell>
          <cell r="L30">
            <v>53</v>
          </cell>
          <cell r="M30">
            <v>54476845</v>
          </cell>
          <cell r="AI30" t="str">
            <v>Scheme C TIER I</v>
          </cell>
        </row>
        <row r="31">
          <cell r="E31" t="str">
            <v>INE733E07JB6</v>
          </cell>
          <cell r="F31" t="str">
            <v>8.84% NTPC 4 Oct 2022</v>
          </cell>
          <cell r="G31" t="str">
            <v>NTPC LIMITED</v>
          </cell>
          <cell r="H31" t="str">
            <v>35102</v>
          </cell>
          <cell r="I31" t="str">
            <v>Electric power generation by coal based thermal power plants</v>
          </cell>
          <cell r="J31" t="str">
            <v>Social and
Commercial
Infrastructure</v>
          </cell>
          <cell r="K31" t="str">
            <v>Bonds</v>
          </cell>
          <cell r="L31">
            <v>2</v>
          </cell>
          <cell r="M31">
            <v>2015240</v>
          </cell>
          <cell r="AI31" t="str">
            <v>Scheme C TIER I</v>
          </cell>
        </row>
        <row r="32">
          <cell r="E32" t="str">
            <v>INE202E07062</v>
          </cell>
          <cell r="F32" t="str">
            <v>9.02% IREDA 24 Sep 2025</v>
          </cell>
          <cell r="G32" t="str">
            <v>INDIAN RENEWABLE ENERGY DEVELOPMENT</v>
          </cell>
          <cell r="H32" t="str">
            <v>64920</v>
          </cell>
          <cell r="I32" t="str">
            <v>Other credit granting</v>
          </cell>
          <cell r="J32" t="str">
            <v>Social and
Commercial
Infrastructure</v>
          </cell>
          <cell r="K32" t="str">
            <v>Bonds</v>
          </cell>
          <cell r="L32">
            <v>1</v>
          </cell>
          <cell r="M32">
            <v>1043389</v>
          </cell>
          <cell r="AI32" t="str">
            <v>Scheme C TIER I</v>
          </cell>
        </row>
        <row r="33">
          <cell r="E33" t="str">
            <v>INE020B08AQ9</v>
          </cell>
          <cell r="F33" t="str">
            <v>7.70% REC 10.12.2027</v>
          </cell>
          <cell r="G33" t="str">
            <v>RURAL ELECTRIFICATION CORP LTD.</v>
          </cell>
          <cell r="H33" t="str">
            <v>64920</v>
          </cell>
          <cell r="I33" t="str">
            <v>Other credit granting</v>
          </cell>
          <cell r="J33" t="str">
            <v>Social and
Commercial
Infrastructure</v>
          </cell>
          <cell r="K33" t="str">
            <v>Bonds</v>
          </cell>
          <cell r="L33">
            <v>5</v>
          </cell>
          <cell r="M33">
            <v>5006585</v>
          </cell>
          <cell r="AI33" t="str">
            <v>Scheme C TIER I</v>
          </cell>
        </row>
        <row r="34">
          <cell r="E34" t="str">
            <v>INE906B07HH5</v>
          </cell>
          <cell r="F34" t="str">
            <v>7.70% NHAI 13 Sep 2029</v>
          </cell>
          <cell r="G34" t="str">
            <v>NATIONAL HIGHWAYS AUTHORITY OF INDI</v>
          </cell>
          <cell r="H34" t="str">
            <v>42101</v>
          </cell>
          <cell r="I34" t="str">
            <v>Construction and maintenance of motorways, streets, roads, other vehicular ways</v>
          </cell>
          <cell r="J34" t="str">
            <v>Social and
Commercial
Infrastructure</v>
          </cell>
          <cell r="K34" t="str">
            <v>Bonds</v>
          </cell>
          <cell r="L34">
            <v>21</v>
          </cell>
          <cell r="M34">
            <v>21103299</v>
          </cell>
          <cell r="AI34" t="str">
            <v>Scheme C TIER I</v>
          </cell>
        </row>
        <row r="35">
          <cell r="E35" t="str">
            <v>INE001A07FG3</v>
          </cell>
          <cell r="F35" t="str">
            <v>8.96% HDFC Ltd 8 Apr 2025</v>
          </cell>
          <cell r="G35" t="str">
            <v>HOUSING DEVELOPMENT FINANCE CORPORA</v>
          </cell>
          <cell r="H35" t="str">
            <v>64192</v>
          </cell>
          <cell r="I35" t="str">
            <v>Activities of specialized institutions granting credit for house purchases</v>
          </cell>
          <cell r="J35" t="str">
            <v>Social and
Commercial
Infrastructure</v>
          </cell>
          <cell r="K35" t="str">
            <v>Bonds</v>
          </cell>
          <cell r="L35">
            <v>2</v>
          </cell>
          <cell r="M35">
            <v>2063888</v>
          </cell>
          <cell r="AI35" t="str">
            <v>Scheme C TIER I</v>
          </cell>
        </row>
        <row r="36">
          <cell r="E36" t="str">
            <v>INE906B07JA6</v>
          </cell>
          <cell r="F36" t="str">
            <v>6.87% NHAI 14-April-2032</v>
          </cell>
          <cell r="G36" t="str">
            <v>NATIONAL HIGHWAYS AUTHORITY OF INDI</v>
          </cell>
          <cell r="H36" t="str">
            <v>42101</v>
          </cell>
          <cell r="I36" t="str">
            <v>Construction and maintenance of motorways, streets, roads, other vehicular ways</v>
          </cell>
          <cell r="J36" t="str">
            <v>Social and
Commercial
Infrastructure</v>
          </cell>
          <cell r="K36" t="str">
            <v>Bonds</v>
          </cell>
          <cell r="L36">
            <v>50</v>
          </cell>
          <cell r="M36">
            <v>47038050</v>
          </cell>
          <cell r="AI36" t="str">
            <v>Scheme C TIER I</v>
          </cell>
        </row>
        <row r="37">
          <cell r="E37" t="str">
            <v>INE752E07JM3</v>
          </cell>
          <cell r="F37" t="str">
            <v>9.25% PGC_DEC 26</v>
          </cell>
          <cell r="G37" t="str">
            <v>POWER GRID CORPN OF INDIA LTD</v>
          </cell>
          <cell r="H37" t="str">
            <v>35107</v>
          </cell>
          <cell r="I37" t="str">
            <v>Transmission of electric energy</v>
          </cell>
          <cell r="J37" t="str">
            <v>Social and
Commercial
Infrastructure</v>
          </cell>
          <cell r="K37" t="str">
            <v>Bonds</v>
          </cell>
          <cell r="L37">
            <v>8</v>
          </cell>
          <cell r="M37">
            <v>10715980</v>
          </cell>
          <cell r="AI37" t="str">
            <v>Scheme C TIER I</v>
          </cell>
        </row>
        <row r="38">
          <cell r="E38" t="str">
            <v>INE752E07IL7</v>
          </cell>
          <cell r="F38" t="str">
            <v>9.64%POWER GRID CORPN OF INDIA LTD 31-May-2026</v>
          </cell>
          <cell r="G38" t="str">
            <v>POWER GRID CORPN OF INDIA LTD</v>
          </cell>
          <cell r="H38" t="str">
            <v>35107</v>
          </cell>
          <cell r="I38" t="str">
            <v>Transmission of electric energy</v>
          </cell>
          <cell r="J38" t="str">
            <v>Social and
Commercial
Infrastructure</v>
          </cell>
          <cell r="K38" t="str">
            <v>Bonds</v>
          </cell>
          <cell r="L38">
            <v>13</v>
          </cell>
          <cell r="M38">
            <v>17512787.5</v>
          </cell>
          <cell r="AI38" t="str">
            <v>Scheme C TIER I</v>
          </cell>
        </row>
        <row r="39">
          <cell r="E39" t="str">
            <v>INE053F07BC1</v>
          </cell>
          <cell r="F39" t="str">
            <v>8.35% IRFC 13 Mar 2029</v>
          </cell>
          <cell r="G39" t="str">
            <v>INDIAN RAILWAY FINANCE CORPN. LTD</v>
          </cell>
          <cell r="H39" t="str">
            <v>64920</v>
          </cell>
          <cell r="I39" t="str">
            <v>Other credit granting</v>
          </cell>
          <cell r="J39" t="str">
            <v>Social and
Commercial
Infrastructure</v>
          </cell>
          <cell r="K39" t="str">
            <v>Bonds</v>
          </cell>
          <cell r="L39">
            <v>5</v>
          </cell>
          <cell r="M39">
            <v>5172150</v>
          </cell>
          <cell r="AI39" t="str">
            <v>Scheme C TIER I</v>
          </cell>
        </row>
        <row r="40">
          <cell r="E40" t="str">
            <v>INE906B07ID2</v>
          </cell>
          <cell r="F40" t="str">
            <v>6.98% NHAI 29 June 2035</v>
          </cell>
          <cell r="G40" t="str">
            <v>NATIONAL HIGHWAYS AUTHORITY OF INDI</v>
          </cell>
          <cell r="H40" t="str">
            <v>42101</v>
          </cell>
          <cell r="I40" t="str">
            <v>Construction and maintenance of motorways, streets, roads, other vehicular ways</v>
          </cell>
          <cell r="J40" t="str">
            <v>Social and
Commercial
Infrastructure</v>
          </cell>
          <cell r="K40" t="str">
            <v>Bonds</v>
          </cell>
          <cell r="L40">
            <v>5</v>
          </cell>
          <cell r="M40">
            <v>4687575</v>
          </cell>
          <cell r="AI40" t="str">
            <v>Scheme C TIER I</v>
          </cell>
        </row>
        <row r="41">
          <cell r="E41" t="str">
            <v>INE053F08122</v>
          </cell>
          <cell r="F41" t="str">
            <v>6.92%IRFC 29-Aug-2031</v>
          </cell>
          <cell r="G41" t="str">
            <v>INDIAN RAILWAY FINANCE CORPN. LTD</v>
          </cell>
          <cell r="H41" t="str">
            <v>64920</v>
          </cell>
          <cell r="I41" t="str">
            <v>Other credit granting</v>
          </cell>
          <cell r="J41">
            <v>0</v>
          </cell>
          <cell r="K41" t="str">
            <v>Bonds</v>
          </cell>
          <cell r="L41">
            <v>20</v>
          </cell>
          <cell r="M41">
            <v>18936560</v>
          </cell>
          <cell r="AI41" t="str">
            <v>Scheme C TIER I</v>
          </cell>
        </row>
        <row r="42">
          <cell r="E42" t="str">
            <v>INE296A07RA7</v>
          </cell>
          <cell r="F42" t="str">
            <v>7.90% Bajaj Finance 10-Jan-2030</v>
          </cell>
          <cell r="G42" t="str">
            <v>BAJAJ FINANCE LIMITED</v>
          </cell>
          <cell r="H42" t="str">
            <v>64920</v>
          </cell>
          <cell r="I42" t="str">
            <v>Other credit granting</v>
          </cell>
          <cell r="J42" t="str">
            <v>Social and
Commercial
Infrastructure</v>
          </cell>
          <cell r="K42" t="str">
            <v>Bonds</v>
          </cell>
          <cell r="L42">
            <v>1</v>
          </cell>
          <cell r="M42">
            <v>991106</v>
          </cell>
          <cell r="AI42" t="str">
            <v>Scheme C TIER I</v>
          </cell>
        </row>
        <row r="43">
          <cell r="E43" t="str">
            <v>INE062A08231</v>
          </cell>
          <cell r="F43" t="str">
            <v>6.80% SBI BasellI Tier II 21 Aug 2035 Call 21 Aug 2030</v>
          </cell>
          <cell r="G43" t="str">
            <v>STATE BANK OF INDIA</v>
          </cell>
          <cell r="H43" t="str">
            <v>64191</v>
          </cell>
          <cell r="I43" t="str">
            <v>Monetary intermediation of commercial banks, saving banks. postal savings</v>
          </cell>
          <cell r="J43" t="str">
            <v>Social and
Commercial
Infrastructure</v>
          </cell>
          <cell r="K43" t="str">
            <v>Bonds</v>
          </cell>
          <cell r="L43">
            <v>9</v>
          </cell>
          <cell r="M43">
            <v>8455761</v>
          </cell>
          <cell r="AI43" t="str">
            <v>Scheme C TIER I</v>
          </cell>
        </row>
        <row r="44">
          <cell r="E44" t="str">
            <v>INE261F08BM7</v>
          </cell>
          <cell r="F44" t="str">
            <v>7.41% NABARD(Non GOI) 18-July-2029</v>
          </cell>
          <cell r="G44" t="str">
            <v>NABARD</v>
          </cell>
          <cell r="H44" t="str">
            <v>64199</v>
          </cell>
          <cell r="I44" t="str">
            <v>Other monetary intermediation services n.e.c.</v>
          </cell>
          <cell r="J44" t="str">
            <v>Social and
Commercial
Infrastructure</v>
          </cell>
          <cell r="K44" t="str">
            <v>Bonds</v>
          </cell>
          <cell r="L44">
            <v>49</v>
          </cell>
          <cell r="M44">
            <v>48319733</v>
          </cell>
          <cell r="AI44" t="str">
            <v>Scheme C TIER I</v>
          </cell>
        </row>
        <row r="45">
          <cell r="E45" t="str">
            <v>INE134E08JR1</v>
          </cell>
          <cell r="F45" t="str">
            <v>8.67%PFC 19-Nov-2028</v>
          </cell>
          <cell r="G45" t="str">
            <v>POWER FINANCE CORPORATION</v>
          </cell>
          <cell r="H45" t="str">
            <v>64920</v>
          </cell>
          <cell r="I45" t="str">
            <v>Other credit granting</v>
          </cell>
          <cell r="J45" t="str">
            <v>Social and
Commercial
Infrastructure</v>
          </cell>
          <cell r="K45" t="str">
            <v>Bonds</v>
          </cell>
          <cell r="L45">
            <v>4</v>
          </cell>
          <cell r="M45">
            <v>4217600</v>
          </cell>
          <cell r="AI45" t="str">
            <v>Scheme C TIER I</v>
          </cell>
        </row>
        <row r="46">
          <cell r="E46" t="str">
            <v>INE206D08162</v>
          </cell>
          <cell r="F46" t="str">
            <v>9.18% Nuclear Power Corporation of India Limited 23-Jan-2029</v>
          </cell>
          <cell r="G46" t="str">
            <v>NUCLEAR POWER CORPORATION OF INDIA</v>
          </cell>
          <cell r="H46" t="str">
            <v>35107</v>
          </cell>
          <cell r="I46" t="str">
            <v>Transmission of electric energy</v>
          </cell>
          <cell r="J46" t="str">
            <v>Social and
Commercial
Infrastructure</v>
          </cell>
          <cell r="K46" t="str">
            <v>Bonds</v>
          </cell>
          <cell r="L46">
            <v>5</v>
          </cell>
          <cell r="M46">
            <v>5418945</v>
          </cell>
          <cell r="AI46" t="str">
            <v>Scheme C TIER I</v>
          </cell>
        </row>
        <row r="47">
          <cell r="E47" t="str">
            <v>INE020B08443</v>
          </cell>
          <cell r="F47" t="str">
            <v>8.75% RURAL ELECTRIFICATION CORPORATION 12-July-2025</v>
          </cell>
          <cell r="G47" t="str">
            <v>RURAL ELECTRIFICATION CORP LTD.</v>
          </cell>
          <cell r="H47" t="str">
            <v>64920</v>
          </cell>
          <cell r="I47" t="str">
            <v>Other credit granting</v>
          </cell>
          <cell r="J47" t="str">
            <v>Social and
Commercial
Infrastructure</v>
          </cell>
          <cell r="K47" t="str">
            <v>Bonds</v>
          </cell>
          <cell r="L47">
            <v>19</v>
          </cell>
          <cell r="M47">
            <v>19739233</v>
          </cell>
          <cell r="AI47" t="str">
            <v>Scheme C TIER I</v>
          </cell>
        </row>
        <row r="48">
          <cell r="E48" t="str">
            <v>INE206D08204</v>
          </cell>
          <cell r="F48" t="str">
            <v>9.18% Nuclear Power Corporation of India Limited 23-Jan-2028</v>
          </cell>
          <cell r="G48" t="str">
            <v>NUCLEAR POWER CORPORATION OF INDIA</v>
          </cell>
          <cell r="H48" t="str">
            <v>35107</v>
          </cell>
          <cell r="I48" t="str">
            <v>Transmission of electric energy</v>
          </cell>
          <cell r="J48" t="str">
            <v>Social and
Commercial
Infrastructure</v>
          </cell>
          <cell r="K48" t="str">
            <v>Bonds</v>
          </cell>
          <cell r="L48">
            <v>9</v>
          </cell>
          <cell r="M48">
            <v>9664452</v>
          </cell>
          <cell r="AI48" t="str">
            <v>Scheme C TIER I</v>
          </cell>
        </row>
        <row r="49">
          <cell r="E49" t="str">
            <v>INE001A07PB3</v>
          </cell>
          <cell r="F49" t="str">
            <v>8.44% HOUSING DEVELOPMENT FINANCE CORPORA 01-June-2026</v>
          </cell>
          <cell r="G49" t="str">
            <v>HOUSING DEVELOPMENT FINANCE CORPORA</v>
          </cell>
          <cell r="H49" t="str">
            <v>64192</v>
          </cell>
          <cell r="I49" t="str">
            <v>Activities of specialized institutions granting credit for house purchases</v>
          </cell>
          <cell r="J49" t="str">
            <v>Social and
Commercial
Infrastructure</v>
          </cell>
          <cell r="K49" t="str">
            <v>Bonds</v>
          </cell>
          <cell r="L49">
            <v>1</v>
          </cell>
          <cell r="M49">
            <v>10233370</v>
          </cell>
          <cell r="AI49" t="str">
            <v>Scheme C TIER I</v>
          </cell>
        </row>
        <row r="50">
          <cell r="E50" t="str">
            <v>INE848E07AW7</v>
          </cell>
          <cell r="F50" t="str">
            <v>7.38%NHPC 03.01.2029</v>
          </cell>
          <cell r="G50" t="str">
            <v>NHPC LIMITED</v>
          </cell>
          <cell r="H50" t="str">
            <v>35101</v>
          </cell>
          <cell r="I50" t="str">
            <v>Electric power generation by hydroelectric power plants</v>
          </cell>
          <cell r="J50" t="str">
            <v>Social and
Commercial
Infrastructure</v>
          </cell>
          <cell r="K50" t="str">
            <v>Bonds</v>
          </cell>
          <cell r="L50">
            <v>40</v>
          </cell>
          <cell r="M50">
            <v>7894872</v>
          </cell>
          <cell r="AI50" t="str">
            <v>Scheme C TIER I</v>
          </cell>
        </row>
        <row r="51">
          <cell r="E51" t="str">
            <v>INE514E08FG5</v>
          </cell>
          <cell r="F51" t="str">
            <v>07.62% EXPORT IMPORT BANK OF INDIA 01-Sept-2026</v>
          </cell>
          <cell r="G51" t="str">
            <v>EXPORT IMPORT BANK OF INDIA</v>
          </cell>
          <cell r="H51" t="str">
            <v>64199</v>
          </cell>
          <cell r="I51" t="str">
            <v>Other monetary intermediation services n.e.c.</v>
          </cell>
          <cell r="J51" t="str">
            <v>Social and
Commercial
Infrastructure</v>
          </cell>
          <cell r="K51" t="str">
            <v>Bonds</v>
          </cell>
          <cell r="L51">
            <v>50</v>
          </cell>
          <cell r="M51">
            <v>50521300</v>
          </cell>
          <cell r="AI51" t="str">
            <v>Scheme C TIER I</v>
          </cell>
        </row>
        <row r="52">
          <cell r="E52" t="str">
            <v>INE752E07OB6</v>
          </cell>
          <cell r="F52" t="str">
            <v>7.55% Power Grid Corporation 21-Sept-2031</v>
          </cell>
          <cell r="G52" t="str">
            <v>POWER GRID CORPN OF INDIA LTD</v>
          </cell>
          <cell r="H52" t="str">
            <v>35107</v>
          </cell>
          <cell r="I52" t="str">
            <v>Transmission of electric energy</v>
          </cell>
          <cell r="J52" t="str">
            <v>Social and
Commercial
Infrastructure</v>
          </cell>
          <cell r="K52" t="str">
            <v>Bonds</v>
          </cell>
          <cell r="L52">
            <v>17</v>
          </cell>
          <cell r="M52">
            <v>16762527</v>
          </cell>
          <cell r="AI52" t="str">
            <v>Scheme C TIER I</v>
          </cell>
        </row>
        <row r="53">
          <cell r="E53" t="str">
            <v>INE018A08BA7</v>
          </cell>
          <cell r="F53" t="str">
            <v>07.70% LARSEN AND TOUBRO LTD 28-April-2025</v>
          </cell>
          <cell r="G53" t="str">
            <v>LARSEN AND TOUBRO LTD</v>
          </cell>
          <cell r="H53" t="str">
            <v>42909</v>
          </cell>
          <cell r="I53" t="str">
            <v>Other civil engineering projects n.e.c.</v>
          </cell>
          <cell r="J53" t="str">
            <v>Social and
Commercial
Infrastructure</v>
          </cell>
          <cell r="K53" t="str">
            <v>Bonds</v>
          </cell>
          <cell r="L53">
            <v>50</v>
          </cell>
          <cell r="M53">
            <v>50350450</v>
          </cell>
          <cell r="AI53" t="str">
            <v>Scheme C TIER I</v>
          </cell>
        </row>
        <row r="54">
          <cell r="E54" t="str">
            <v>INE134E08CP0</v>
          </cell>
          <cell r="F54" t="str">
            <v>08.80% POWER FINANCE CORPORATION 15-Jan-2025</v>
          </cell>
          <cell r="G54" t="str">
            <v>POWER FINANCE CORPORATION</v>
          </cell>
          <cell r="H54" t="str">
            <v>64920</v>
          </cell>
          <cell r="I54" t="str">
            <v>Other credit granting</v>
          </cell>
          <cell r="J54" t="str">
            <v>Social and
Commercial
Infrastructure</v>
          </cell>
          <cell r="K54" t="str">
            <v>Bonds</v>
          </cell>
          <cell r="L54">
            <v>2</v>
          </cell>
          <cell r="M54">
            <v>2067714</v>
          </cell>
          <cell r="AI54" t="str">
            <v>Scheme C TIER I</v>
          </cell>
        </row>
        <row r="55">
          <cell r="E55" t="str">
            <v>INE261F08BZ9</v>
          </cell>
          <cell r="F55" t="str">
            <v>07.27% NABARD 14-Feb-2030</v>
          </cell>
          <cell r="G55" t="str">
            <v>NABARD</v>
          </cell>
          <cell r="H55" t="str">
            <v>64199</v>
          </cell>
          <cell r="I55" t="str">
            <v>Other monetary intermediation services n.e.c.</v>
          </cell>
          <cell r="J55" t="str">
            <v>Social and
Commercial
Infrastructure</v>
          </cell>
          <cell r="K55" t="str">
            <v>Bonds</v>
          </cell>
          <cell r="L55">
            <v>2</v>
          </cell>
          <cell r="M55">
            <v>1940574</v>
          </cell>
          <cell r="AI55" t="str">
            <v>Scheme C TIER I</v>
          </cell>
        </row>
        <row r="56">
          <cell r="E56" t="str">
            <v>INE134E08CS4</v>
          </cell>
          <cell r="F56" t="str">
            <v>08.90% POWER FINANCE CORPORATION 15-03-2025</v>
          </cell>
          <cell r="G56" t="str">
            <v>POWER FINANCE CORPORATION</v>
          </cell>
          <cell r="H56" t="str">
            <v>64920</v>
          </cell>
          <cell r="I56" t="str">
            <v>Other credit granting</v>
          </cell>
          <cell r="J56" t="str">
            <v>Social and
Commercial
Infrastructure</v>
          </cell>
          <cell r="K56" t="str">
            <v>Bonds</v>
          </cell>
          <cell r="L56">
            <v>7</v>
          </cell>
          <cell r="M56">
            <v>7268471</v>
          </cell>
          <cell r="AI56" t="str">
            <v>Scheme C TIER I</v>
          </cell>
        </row>
        <row r="57">
          <cell r="E57" t="str">
            <v>INE206D08170</v>
          </cell>
          <cell r="F57" t="str">
            <v>09.18% NUCLEAR POWER CORPORATION OF INDIA LTD 23-Jan-2025</v>
          </cell>
          <cell r="G57" t="str">
            <v>NUCLEAR POWER CORPORATION OF INDIA</v>
          </cell>
          <cell r="H57" t="str">
            <v>35107</v>
          </cell>
          <cell r="I57" t="str">
            <v>Transmission of electric energy</v>
          </cell>
          <cell r="J57" t="str">
            <v>Social and
Commercial
Infrastructure</v>
          </cell>
          <cell r="K57" t="str">
            <v>Bonds</v>
          </cell>
          <cell r="L57">
            <v>10</v>
          </cell>
          <cell r="M57">
            <v>10480410</v>
          </cell>
          <cell r="AI57" t="str">
            <v>Scheme C TIER I</v>
          </cell>
        </row>
        <row r="58">
          <cell r="E58" t="str">
            <v>INE733E08163</v>
          </cell>
          <cell r="F58" t="str">
            <v>05.45% NTPC 15-Oct-2025</v>
          </cell>
          <cell r="G58" t="str">
            <v>NTPC LIMITED</v>
          </cell>
          <cell r="H58" t="str">
            <v>35102</v>
          </cell>
          <cell r="I58" t="str">
            <v>Electric power generation by coal based thermal power plants</v>
          </cell>
          <cell r="J58" t="str">
            <v>Social and
Commercial
Infrastructure</v>
          </cell>
          <cell r="K58" t="str">
            <v>Bonds</v>
          </cell>
          <cell r="L58">
            <v>50</v>
          </cell>
          <cell r="M58">
            <v>47481550</v>
          </cell>
          <cell r="AI58" t="str">
            <v>Scheme C TIER I</v>
          </cell>
        </row>
        <row r="59">
          <cell r="E59" t="str">
            <v>INE261F08832</v>
          </cell>
          <cell r="F59" t="str">
            <v>7.69% Nabard 31-Mar-2032</v>
          </cell>
          <cell r="G59" t="str">
            <v>NABARD</v>
          </cell>
          <cell r="H59" t="str">
            <v>64199</v>
          </cell>
          <cell r="I59" t="str">
            <v>Other monetary intermediation services n.e.c.</v>
          </cell>
          <cell r="J59" t="str">
            <v>Social and
Commercial
Infrastructure</v>
          </cell>
          <cell r="K59" t="str">
            <v>Bonds</v>
          </cell>
          <cell r="L59">
            <v>1</v>
          </cell>
          <cell r="M59">
            <v>990152</v>
          </cell>
          <cell r="AI59" t="str">
            <v>Scheme C TIER I</v>
          </cell>
        </row>
        <row r="60">
          <cell r="E60" t="str">
            <v>INE115A07JS8</v>
          </cell>
          <cell r="F60" t="str">
            <v>8.48% LIC Housing 29 Jun 2026</v>
          </cell>
          <cell r="G60" t="str">
            <v>LIC HOUSING FINANCE LTD</v>
          </cell>
          <cell r="H60" t="str">
            <v>64192</v>
          </cell>
          <cell r="I60" t="str">
            <v>Activities of specialized institutions granting credit for house purchases</v>
          </cell>
          <cell r="J60" t="str">
            <v>Social and
Commercial
Infrastructure</v>
          </cell>
          <cell r="K60" t="str">
            <v>Bonds</v>
          </cell>
          <cell r="L60">
            <v>1</v>
          </cell>
          <cell r="M60">
            <v>1022242</v>
          </cell>
          <cell r="AI60" t="str">
            <v>Scheme C TIER I</v>
          </cell>
        </row>
        <row r="61">
          <cell r="E61" t="str">
            <v>INE537P07489</v>
          </cell>
          <cell r="F61" t="str">
            <v>8.40% India Infradebt 20.11.2024</v>
          </cell>
          <cell r="G61" t="str">
            <v>INDIA INFRADEBT LIMITED</v>
          </cell>
          <cell r="H61" t="str">
            <v>64199</v>
          </cell>
          <cell r="I61" t="str">
            <v>Other monetary intermediation services n.e.c.</v>
          </cell>
          <cell r="J61" t="str">
            <v>Social and
Commercial
Infrastructure</v>
          </cell>
          <cell r="K61" t="str">
            <v>Bonds</v>
          </cell>
          <cell r="L61">
            <v>10</v>
          </cell>
          <cell r="M61">
            <v>10170260</v>
          </cell>
          <cell r="AI61" t="str">
            <v>Scheme C TIER I</v>
          </cell>
        </row>
        <row r="62">
          <cell r="E62" t="str">
            <v>INE296A07RO8</v>
          </cell>
          <cell r="F62" t="str">
            <v>6% Bajaj Finance 24-Dec-2025</v>
          </cell>
          <cell r="G62" t="str">
            <v>BAJAJ FINANCE LIMITED</v>
          </cell>
          <cell r="H62" t="str">
            <v>64920</v>
          </cell>
          <cell r="I62" t="str">
            <v>Other credit granting</v>
          </cell>
          <cell r="J62" t="str">
            <v>Social and
Commercial
Infrastructure</v>
          </cell>
          <cell r="K62" t="str">
            <v>Bonds</v>
          </cell>
          <cell r="L62">
            <v>9</v>
          </cell>
          <cell r="M62">
            <v>8516961</v>
          </cell>
          <cell r="AI62" t="str">
            <v>Scheme C TIER I</v>
          </cell>
        </row>
        <row r="63">
          <cell r="E63" t="str">
            <v>INE001A07SW3</v>
          </cell>
          <cell r="F63" t="str">
            <v>6.83% HDFC 2031 08-Jan-2031</v>
          </cell>
          <cell r="G63" t="str">
            <v>HOUSING DEVELOPMENT FINANCE CORPORA</v>
          </cell>
          <cell r="H63" t="str">
            <v>64192</v>
          </cell>
          <cell r="I63" t="str">
            <v>Activities of specialized institutions granting credit for house purchases</v>
          </cell>
          <cell r="J63" t="str">
            <v>Social and
Commercial
Infrastructure</v>
          </cell>
          <cell r="K63" t="str">
            <v>Bonds</v>
          </cell>
          <cell r="L63">
            <v>14</v>
          </cell>
          <cell r="M63">
            <v>13135290</v>
          </cell>
          <cell r="AI63" t="str">
            <v>Scheme C TIER I</v>
          </cell>
        </row>
        <row r="64">
          <cell r="E64" t="str">
            <v>INE296A07RN0</v>
          </cell>
          <cell r="F64" t="str">
            <v>6.92% Bajaj Finance 24-Dec-2030</v>
          </cell>
          <cell r="G64" t="str">
            <v>BAJAJ FINANCE LIMITED</v>
          </cell>
          <cell r="H64" t="str">
            <v>64920</v>
          </cell>
          <cell r="I64" t="str">
            <v>Other credit granting</v>
          </cell>
          <cell r="J64" t="str">
            <v>Social and
Commercial
Infrastructure</v>
          </cell>
          <cell r="K64" t="str">
            <v>Bonds</v>
          </cell>
          <cell r="L64">
            <v>3</v>
          </cell>
          <cell r="M64">
            <v>2795244</v>
          </cell>
          <cell r="AI64" t="str">
            <v>Scheme C TIER I</v>
          </cell>
        </row>
        <row r="65">
          <cell r="E65" t="str">
            <v>INE090A08UE8</v>
          </cell>
          <cell r="F65" t="str">
            <v>6.45%ICICI Bank (Infrastructure Bond) 15.06.2028</v>
          </cell>
          <cell r="G65" t="str">
            <v>ICICI BANK LTD</v>
          </cell>
          <cell r="H65" t="str">
            <v>64191</v>
          </cell>
          <cell r="I65" t="str">
            <v>Monetary intermediation of commercial banks, saving banks. postal savings</v>
          </cell>
          <cell r="J65" t="str">
            <v>Social and
Commercial
Infrastructure</v>
          </cell>
          <cell r="K65" t="str">
            <v>Bonds</v>
          </cell>
          <cell r="L65">
            <v>10</v>
          </cell>
          <cell r="M65">
            <v>9441590</v>
          </cell>
          <cell r="AI65" t="str">
            <v>Scheme C TIER I</v>
          </cell>
        </row>
        <row r="66">
          <cell r="E66" t="str">
            <v>INE115A07OF5</v>
          </cell>
          <cell r="F66" t="str">
            <v>7.99% LIC Housing 12 July 2029 Put Option (12July2021)</v>
          </cell>
          <cell r="G66" t="str">
            <v>LIC HOUSING FINANCE LTD</v>
          </cell>
          <cell r="H66" t="str">
            <v>64192</v>
          </cell>
          <cell r="I66" t="str">
            <v>Activities of specialized institutions granting credit for house purchases</v>
          </cell>
          <cell r="J66" t="str">
            <v>Social and
Commercial
Infrastructure</v>
          </cell>
          <cell r="K66" t="str">
            <v>Bonds</v>
          </cell>
          <cell r="L66">
            <v>17</v>
          </cell>
          <cell r="M66">
            <v>17051867</v>
          </cell>
          <cell r="AI66" t="str">
            <v>Scheme C TIER I</v>
          </cell>
        </row>
        <row r="67">
          <cell r="E67" t="str">
            <v>INE206D08477</v>
          </cell>
          <cell r="F67" t="str">
            <v>6.80% Nuclear Power Corporation of India Limited 24-Mar-2031</v>
          </cell>
          <cell r="G67" t="str">
            <v>NUCLEAR POWER CORPORATION OF INDIA</v>
          </cell>
          <cell r="H67" t="str">
            <v>35107</v>
          </cell>
          <cell r="I67" t="str">
            <v>Transmission of electric energy</v>
          </cell>
          <cell r="J67" t="str">
            <v>Social and
Commercial
Infrastructure</v>
          </cell>
          <cell r="K67" t="str">
            <v>Bonds</v>
          </cell>
          <cell r="L67">
            <v>25</v>
          </cell>
          <cell r="M67">
            <v>23432550</v>
          </cell>
          <cell r="AI67" t="str">
            <v>Scheme C TIER I</v>
          </cell>
        </row>
        <row r="68">
          <cell r="E68" t="str">
            <v>INE848E07476</v>
          </cell>
          <cell r="F68" t="str">
            <v>8.78% NHPC 11-Sept-2027</v>
          </cell>
          <cell r="G68" t="str">
            <v>NHPC LIMITED</v>
          </cell>
          <cell r="H68" t="str">
            <v>35101</v>
          </cell>
          <cell r="I68" t="str">
            <v>Electric power generation by hydroelectric power plants</v>
          </cell>
          <cell r="J68" t="str">
            <v>Social and
Commercial
Infrastructure</v>
          </cell>
          <cell r="K68" t="str">
            <v>Bonds</v>
          </cell>
          <cell r="L68">
            <v>130</v>
          </cell>
          <cell r="M68">
            <v>13712062</v>
          </cell>
          <cell r="AI68" t="str">
            <v>Scheme C TIER I</v>
          </cell>
        </row>
        <row r="69">
          <cell r="E69" t="str">
            <v>INE094A08093</v>
          </cell>
          <cell r="F69" t="str">
            <v>6.63% HPCL(Hindustan Petroleum Corporation Ltd)11.04.2031</v>
          </cell>
          <cell r="G69" t="str">
            <v>HINDUSTAN PETROLEUM CORPORATION LIM</v>
          </cell>
          <cell r="H69" t="str">
            <v>19201</v>
          </cell>
          <cell r="I69" t="str">
            <v>Production of liquid and gaseous fuels, illuminating oils, lubricating</v>
          </cell>
          <cell r="J69" t="str">
            <v>Social and
Commercial
Infrastructure</v>
          </cell>
          <cell r="K69" t="str">
            <v>Bonds</v>
          </cell>
          <cell r="L69">
            <v>1</v>
          </cell>
          <cell r="M69">
            <v>930899</v>
          </cell>
          <cell r="AI69" t="str">
            <v>Scheme C TIER I</v>
          </cell>
        </row>
        <row r="70">
          <cell r="E70" t="str">
            <v>INE848E07369</v>
          </cell>
          <cell r="F70" t="str">
            <v>8.85% NHPC 11.02.2025</v>
          </cell>
          <cell r="G70" t="str">
            <v>NHPC LIMITED</v>
          </cell>
          <cell r="H70" t="str">
            <v>35101</v>
          </cell>
          <cell r="I70" t="str">
            <v>Electric power generation by hydroelectric power plants</v>
          </cell>
          <cell r="J70" t="str">
            <v>Social and
Commercial
Infrastructure</v>
          </cell>
          <cell r="K70" t="str">
            <v>Bonds</v>
          </cell>
          <cell r="L70">
            <v>100</v>
          </cell>
          <cell r="M70">
            <v>10388220</v>
          </cell>
          <cell r="AI70" t="str">
            <v>Scheme C TIER I</v>
          </cell>
        </row>
        <row r="71">
          <cell r="E71" t="str">
            <v>INE514E08DG0</v>
          </cell>
          <cell r="F71" t="str">
            <v>9.50% EXIM 3 Dec 2023</v>
          </cell>
          <cell r="G71" t="str">
            <v>EXPORT IMPORT BANK OF INDIA</v>
          </cell>
          <cell r="H71" t="str">
            <v>64199</v>
          </cell>
          <cell r="I71" t="str">
            <v>Other monetary intermediation services n.e.c.</v>
          </cell>
          <cell r="J71" t="str">
            <v>Social and
Commercial
Infrastructure</v>
          </cell>
          <cell r="K71" t="str">
            <v>Bonds</v>
          </cell>
          <cell r="L71">
            <v>5</v>
          </cell>
          <cell r="M71">
            <v>5178125</v>
          </cell>
          <cell r="AI71" t="str">
            <v>Scheme C TIER I</v>
          </cell>
        </row>
        <row r="72">
          <cell r="E72" t="str">
            <v>INE535H08660</v>
          </cell>
          <cell r="F72" t="str">
            <v>9.30% Fullerton India Credit 25 Apr 2023</v>
          </cell>
          <cell r="G72" t="str">
            <v>FULLERTON INDIA CREDIT CO LTD</v>
          </cell>
          <cell r="H72" t="str">
            <v>64920</v>
          </cell>
          <cell r="I72" t="str">
            <v>Other credit granting</v>
          </cell>
          <cell r="J72" t="str">
            <v>Social and
Commercial
Infrastructure</v>
          </cell>
          <cell r="K72" t="str">
            <v>Bonds</v>
          </cell>
          <cell r="L72">
            <v>1</v>
          </cell>
          <cell r="M72">
            <v>1015008</v>
          </cell>
          <cell r="AI72" t="str">
            <v>Scheme C TIER I</v>
          </cell>
        </row>
        <row r="73">
          <cell r="E73" t="str">
            <v/>
          </cell>
          <cell r="F73" t="str">
            <v>Net Current Asset</v>
          </cell>
          <cell r="G73" t="str">
            <v/>
          </cell>
          <cell r="H73" t="str">
            <v/>
          </cell>
          <cell r="I73" t="str">
            <v/>
          </cell>
          <cell r="J73">
            <v>0</v>
          </cell>
          <cell r="K73" t="str">
            <v>NCA</v>
          </cell>
          <cell r="L73">
            <v>0</v>
          </cell>
          <cell r="M73">
            <v>43945199.869999997</v>
          </cell>
          <cell r="AI73" t="str">
            <v>Scheme C TIER I</v>
          </cell>
        </row>
        <row r="74">
          <cell r="E74" t="str">
            <v>INE001A07MS4</v>
          </cell>
          <cell r="F74" t="str">
            <v>9.24% HDFC Ltd 24 June 2024</v>
          </cell>
          <cell r="G74" t="str">
            <v>HOUSING DEVELOPMENT FINANCE CORPORA</v>
          </cell>
          <cell r="H74" t="str">
            <v>64192</v>
          </cell>
          <cell r="I74" t="str">
            <v>Activities of specialized institutions granting credit for house purchases</v>
          </cell>
          <cell r="J74" t="str">
            <v>Social and
Commercial
Infrastructure</v>
          </cell>
          <cell r="K74" t="str">
            <v>Bonds</v>
          </cell>
          <cell r="L74">
            <v>6</v>
          </cell>
          <cell r="M74">
            <v>6216150</v>
          </cell>
          <cell r="AI74" t="str">
            <v>Scheme C TIER I</v>
          </cell>
        </row>
        <row r="75">
          <cell r="E75" t="str">
            <v>INE062A08165</v>
          </cell>
          <cell r="F75" t="str">
            <v>8.90% SBI Tier II  2 Nov 2028 Call 2 Nov 2023</v>
          </cell>
          <cell r="G75" t="str">
            <v>STATE BANK OF INDIA</v>
          </cell>
          <cell r="H75" t="str">
            <v>64191</v>
          </cell>
          <cell r="I75" t="str">
            <v>Monetary intermediation of commercial banks, saving banks. postal savings</v>
          </cell>
          <cell r="J75" t="str">
            <v>Social and
Commercial
Infrastructure</v>
          </cell>
          <cell r="K75" t="str">
            <v>Bonds</v>
          </cell>
          <cell r="L75">
            <v>25</v>
          </cell>
          <cell r="M75">
            <v>25597325</v>
          </cell>
          <cell r="AI75" t="str">
            <v>Scheme C TIER I</v>
          </cell>
        </row>
        <row r="76">
          <cell r="E76" t="str">
            <v>INE001A07TK6</v>
          </cell>
          <cell r="F76" t="str">
            <v>07.86% HDFC LTD 25-MAY-2032 (AA-005)</v>
          </cell>
          <cell r="G76" t="str">
            <v>HOUSING DEVELOPMENT FINANCE CORPORA</v>
          </cell>
          <cell r="H76" t="str">
            <v>64192</v>
          </cell>
          <cell r="I76" t="str">
            <v>Activities of specialized institutions granting credit for house purchases</v>
          </cell>
          <cell r="J76">
            <v>0</v>
          </cell>
          <cell r="K76" t="str">
            <v>Bonds</v>
          </cell>
          <cell r="L76">
            <v>13</v>
          </cell>
          <cell r="M76">
            <v>12970386</v>
          </cell>
          <cell r="AI76" t="str">
            <v>Scheme C TIER I</v>
          </cell>
        </row>
        <row r="77">
          <cell r="E77" t="str">
            <v>INE040A08393</v>
          </cell>
          <cell r="F77" t="str">
            <v>8.44% HDFC Bank 28-Dec-2028</v>
          </cell>
          <cell r="G77" t="str">
            <v>HDFC BANK LTD</v>
          </cell>
          <cell r="H77" t="str">
            <v>64191</v>
          </cell>
          <cell r="I77" t="str">
            <v>Monetary intermediation of commercial banks, saving banks. postal savings</v>
          </cell>
          <cell r="J77">
            <v>0</v>
          </cell>
          <cell r="K77" t="str">
            <v>Bonds</v>
          </cell>
          <cell r="L77">
            <v>25</v>
          </cell>
          <cell r="M77">
            <v>25949800</v>
          </cell>
          <cell r="AI77" t="str">
            <v>Scheme C TIER I</v>
          </cell>
        </row>
        <row r="78">
          <cell r="E78" t="str">
            <v>INE002A08542</v>
          </cell>
          <cell r="F78" t="str">
            <v>8.95% Reliance Industries 9 Nov 2028</v>
          </cell>
          <cell r="G78" t="str">
            <v>RELIANCE INDUSTRIES LTD.</v>
          </cell>
          <cell r="H78" t="str">
            <v>19209</v>
          </cell>
          <cell r="I78" t="str">
            <v>Manufacture of other petroleum n.e.c.</v>
          </cell>
          <cell r="J78" t="str">
            <v>Social and
Commercial
Infrastructure</v>
          </cell>
          <cell r="K78" t="str">
            <v>Bonds</v>
          </cell>
          <cell r="L78">
            <v>5</v>
          </cell>
          <cell r="M78">
            <v>5288710</v>
          </cell>
          <cell r="AI78" t="str">
            <v>Scheme C TIER I</v>
          </cell>
        </row>
        <row r="79">
          <cell r="E79" t="str">
            <v>INE002A08534</v>
          </cell>
          <cell r="F79" t="str">
            <v>9.05% Reliance Industries 17 Oct 2028</v>
          </cell>
          <cell r="G79" t="str">
            <v>RELIANCE INDUSTRIES LTD.</v>
          </cell>
          <cell r="H79" t="str">
            <v>19209</v>
          </cell>
          <cell r="I79" t="str">
            <v>Manufacture of other petroleum n.e.c.</v>
          </cell>
          <cell r="J79" t="str">
            <v>Social and
Commercial
Infrastructure</v>
          </cell>
          <cell r="K79" t="str">
            <v>Bonds</v>
          </cell>
          <cell r="L79">
            <v>84</v>
          </cell>
          <cell r="M79">
            <v>89223960</v>
          </cell>
          <cell r="AI79" t="str">
            <v>Scheme C TIER I</v>
          </cell>
        </row>
        <row r="80">
          <cell r="E80" t="str">
            <v>INE001A07RK0</v>
          </cell>
          <cell r="F80" t="str">
            <v>9.00% HDFC Ltd 29.11.2028</v>
          </cell>
          <cell r="G80" t="str">
            <v>HOUSING DEVELOPMENT FINANCE CORPORA</v>
          </cell>
          <cell r="H80" t="str">
            <v>64192</v>
          </cell>
          <cell r="I80" t="str">
            <v>Activities of specialized institutions granting credit for house purchases</v>
          </cell>
          <cell r="J80" t="str">
            <v>Social and
Commercial
Infrastructure</v>
          </cell>
          <cell r="K80" t="str">
            <v>Bonds</v>
          </cell>
          <cell r="L80">
            <v>2</v>
          </cell>
          <cell r="M80">
            <v>2113942</v>
          </cell>
          <cell r="AI80" t="str">
            <v>Scheme C TIER I</v>
          </cell>
        </row>
        <row r="81">
          <cell r="E81" t="str">
            <v>INE261F08AZ1</v>
          </cell>
          <cell r="F81" t="str">
            <v>8.54%NABARD 30 Jan 2034.</v>
          </cell>
          <cell r="G81" t="str">
            <v>NABARD</v>
          </cell>
          <cell r="H81" t="str">
            <v>64199</v>
          </cell>
          <cell r="I81" t="str">
            <v>Other monetary intermediation services n.e.c.</v>
          </cell>
          <cell r="J81" t="str">
            <v>Social and
Commercial
Infrastructure</v>
          </cell>
          <cell r="K81" t="str">
            <v>Bonds</v>
          </cell>
          <cell r="L81">
            <v>6</v>
          </cell>
          <cell r="M81">
            <v>6293700</v>
          </cell>
          <cell r="AI81" t="str">
            <v>Scheme C TIER I</v>
          </cell>
        </row>
        <row r="82">
          <cell r="E82" t="str">
            <v>INE053F07BA5</v>
          </cell>
          <cell r="F82" t="str">
            <v>8.55%IRFC 21 Feb 2029</v>
          </cell>
          <cell r="G82" t="str">
            <v>INDIAN RAILWAY FINANCE CORPN. LTD</v>
          </cell>
          <cell r="H82" t="str">
            <v>64920</v>
          </cell>
          <cell r="I82" t="str">
            <v>Other credit granting</v>
          </cell>
          <cell r="J82" t="str">
            <v>Social and
Commercial
Infrastructure</v>
          </cell>
          <cell r="K82" t="str">
            <v>Bonds</v>
          </cell>
          <cell r="L82">
            <v>50</v>
          </cell>
          <cell r="M82">
            <v>52214950</v>
          </cell>
          <cell r="AI82" t="str">
            <v>Scheme C TIER I</v>
          </cell>
        </row>
        <row r="83">
          <cell r="E83" t="str">
            <v>INE848E07484</v>
          </cell>
          <cell r="F83" t="str">
            <v>8.78% NHPC 11  Feb 2028</v>
          </cell>
          <cell r="G83" t="str">
            <v>NHPC LIMITED</v>
          </cell>
          <cell r="H83" t="str">
            <v>35101</v>
          </cell>
          <cell r="I83" t="str">
            <v>Electric power generation by hydroelectric power plants</v>
          </cell>
          <cell r="J83" t="str">
            <v>Social and
Commercial
Infrastructure</v>
          </cell>
          <cell r="K83" t="str">
            <v>Bonds</v>
          </cell>
          <cell r="L83">
            <v>40</v>
          </cell>
          <cell r="M83">
            <v>4223040</v>
          </cell>
          <cell r="AI83" t="str">
            <v>Scheme C TIER I</v>
          </cell>
        </row>
        <row r="84">
          <cell r="E84" t="str">
            <v>INE031A08707</v>
          </cell>
          <cell r="F84" t="str">
            <v>8.37% HUDCO GOI 23 Mar 2029 (GOI Service)</v>
          </cell>
          <cell r="G84" t="str">
            <v>HOUSING AND URBAN DEVELOPMENT CORPO</v>
          </cell>
          <cell r="H84" t="str">
            <v>64192</v>
          </cell>
          <cell r="I84" t="str">
            <v>Activities of specialized institutions granting credit for house purchases</v>
          </cell>
          <cell r="J84" t="str">
            <v>Social and
Commercial
Infrastructure</v>
          </cell>
          <cell r="K84" t="str">
            <v>Bonds</v>
          </cell>
          <cell r="L84">
            <v>20</v>
          </cell>
          <cell r="M84">
            <v>20861740</v>
          </cell>
          <cell r="AI84" t="str">
            <v>Scheme C TIER I</v>
          </cell>
        </row>
        <row r="85">
          <cell r="E85" t="str">
            <v>INE001A07RT1</v>
          </cell>
          <cell r="F85" t="str">
            <v>8.55% HDFC Ltd 27 Mar 2029</v>
          </cell>
          <cell r="G85" t="str">
            <v>HOUSING DEVELOPMENT FINANCE CORPORA</v>
          </cell>
          <cell r="H85" t="str">
            <v>64192</v>
          </cell>
          <cell r="I85" t="str">
            <v>Activities of specialized institutions granting credit for house purchases</v>
          </cell>
          <cell r="J85" t="str">
            <v>Social and
Commercial
Infrastructure</v>
          </cell>
          <cell r="K85" t="str">
            <v>Bonds</v>
          </cell>
          <cell r="L85">
            <v>6</v>
          </cell>
          <cell r="M85">
            <v>6219114</v>
          </cell>
          <cell r="AI85" t="str">
            <v>Scheme C TIER I</v>
          </cell>
        </row>
        <row r="86">
          <cell r="E86" t="str">
            <v>INE261F08BE4</v>
          </cell>
          <cell r="F86" t="str">
            <v>8.62% NABARD 14-MAR-2034</v>
          </cell>
          <cell r="G86" t="str">
            <v>NABARD</v>
          </cell>
          <cell r="H86" t="str">
            <v>64199</v>
          </cell>
          <cell r="I86" t="str">
            <v>Other monetary intermediation services n.e.c.</v>
          </cell>
          <cell r="J86" t="str">
            <v>Social and
Commercial
Infrastructure</v>
          </cell>
          <cell r="K86" t="str">
            <v>Bonds</v>
          </cell>
          <cell r="L86">
            <v>9</v>
          </cell>
          <cell r="M86">
            <v>9498096</v>
          </cell>
          <cell r="AI86" t="str">
            <v>Scheme C TIER I</v>
          </cell>
        </row>
        <row r="87">
          <cell r="E87" t="str">
            <v>INE906B07GP0</v>
          </cell>
          <cell r="F87" t="str">
            <v>8.27% NHAI 28 Mar 2029.</v>
          </cell>
          <cell r="G87" t="str">
            <v>NATIONAL HIGHWAYS AUTHORITY OF INDI</v>
          </cell>
          <cell r="H87" t="str">
            <v>42101</v>
          </cell>
          <cell r="I87" t="str">
            <v>Construction and maintenance of motorways, streets, roads, other vehicular ways</v>
          </cell>
          <cell r="J87">
            <v>0</v>
          </cell>
          <cell r="K87" t="str">
            <v>Bonds</v>
          </cell>
          <cell r="L87">
            <v>5</v>
          </cell>
          <cell r="M87">
            <v>5168845</v>
          </cell>
          <cell r="AI87" t="str">
            <v>Scheme C TIER I</v>
          </cell>
        </row>
        <row r="88">
          <cell r="E88" t="str">
            <v>INE134E08DU8</v>
          </cell>
          <cell r="F88" t="str">
            <v>09.45% Power Finance Corporation 01-Sept-2026</v>
          </cell>
          <cell r="G88" t="str">
            <v>POWER FINANCE CORPORATION</v>
          </cell>
          <cell r="H88" t="str">
            <v>64920</v>
          </cell>
          <cell r="I88" t="str">
            <v>Other credit granting</v>
          </cell>
          <cell r="J88" t="str">
            <v>Other</v>
          </cell>
          <cell r="K88" t="str">
            <v>Bonds</v>
          </cell>
          <cell r="L88">
            <v>3</v>
          </cell>
          <cell r="M88">
            <v>3201609</v>
          </cell>
          <cell r="AI88" t="str">
            <v>Scheme C TIER I</v>
          </cell>
        </row>
        <row r="89">
          <cell r="E89" t="str">
            <v>INE906B07HG7</v>
          </cell>
          <cell r="F89" t="str">
            <v>7.49% NHAI 1 Aug 2029</v>
          </cell>
          <cell r="G89" t="str">
            <v>NATIONAL HIGHWAYS AUTHORITY OF INDI</v>
          </cell>
          <cell r="H89" t="str">
            <v>42101</v>
          </cell>
          <cell r="I89" t="str">
            <v>Construction and maintenance of motorways, streets, roads, other vehicular ways</v>
          </cell>
          <cell r="J89" t="str">
            <v>Social and
Commercial
Infrastructure</v>
          </cell>
          <cell r="K89" t="str">
            <v>Bonds</v>
          </cell>
          <cell r="L89">
            <v>2</v>
          </cell>
          <cell r="M89">
            <v>1987818</v>
          </cell>
          <cell r="AI89" t="str">
            <v>Scheme C TIER I</v>
          </cell>
        </row>
        <row r="90">
          <cell r="E90" t="str">
            <v>INE134E08JG4</v>
          </cell>
          <cell r="F90" t="str">
            <v>7.65% Power Finance Corporation 22-Nov-2027</v>
          </cell>
          <cell r="G90" t="str">
            <v>POWER FINANCE CORPORATION</v>
          </cell>
          <cell r="H90" t="str">
            <v>64920</v>
          </cell>
          <cell r="I90" t="str">
            <v>Other credit granting</v>
          </cell>
          <cell r="J90" t="str">
            <v>Other</v>
          </cell>
          <cell r="K90" t="str">
            <v>Bonds</v>
          </cell>
          <cell r="L90">
            <v>6</v>
          </cell>
          <cell r="M90">
            <v>6003690</v>
          </cell>
          <cell r="AI90" t="str">
            <v>Scheme C TIER I</v>
          </cell>
        </row>
        <row r="91">
          <cell r="E91" t="str">
            <v>INE001A07SB7</v>
          </cell>
          <cell r="F91" t="str">
            <v>8.05% HDFC Ltd 22 Oct 2029</v>
          </cell>
          <cell r="G91" t="str">
            <v>HOUSING DEVELOPMENT FINANCE CORPORA</v>
          </cell>
          <cell r="H91" t="str">
            <v>64192</v>
          </cell>
          <cell r="I91" t="str">
            <v>Activities of specialized institutions granting credit for house purchases</v>
          </cell>
          <cell r="J91" t="str">
            <v>Social and
Commercial
Infrastructure</v>
          </cell>
          <cell r="K91" t="str">
            <v>Bonds</v>
          </cell>
          <cell r="L91">
            <v>11</v>
          </cell>
          <cell r="M91">
            <v>11129778</v>
          </cell>
          <cell r="AI91" t="str">
            <v>Scheme C TIER I</v>
          </cell>
        </row>
        <row r="92">
          <cell r="E92" t="str">
            <v>INE733E07KL3</v>
          </cell>
          <cell r="F92" t="str">
            <v>7.32% NTPC 17 Jul 2029</v>
          </cell>
          <cell r="G92" t="str">
            <v>NTPC LIMITED</v>
          </cell>
          <cell r="H92" t="str">
            <v>35102</v>
          </cell>
          <cell r="I92" t="str">
            <v>Electric power generation by coal based thermal power plants</v>
          </cell>
          <cell r="J92" t="str">
            <v>Social and
Commercial
Infrastructure</v>
          </cell>
          <cell r="K92" t="str">
            <v>Bonds</v>
          </cell>
          <cell r="L92">
            <v>8</v>
          </cell>
          <cell r="M92">
            <v>7905560</v>
          </cell>
          <cell r="AI92" t="str">
            <v>Scheme C TIER I</v>
          </cell>
        </row>
        <row r="93">
          <cell r="E93" t="str">
            <v>INE031A08699</v>
          </cell>
          <cell r="F93" t="str">
            <v>8.41% HUDCO GOI 15 Mar 2029 (GOI Service)</v>
          </cell>
          <cell r="G93" t="str">
            <v>HOUSING AND URBAN DEVELOPMENT CORPO</v>
          </cell>
          <cell r="H93" t="str">
            <v>64192</v>
          </cell>
          <cell r="I93" t="str">
            <v>Activities of specialized institutions granting credit for house purchases</v>
          </cell>
          <cell r="J93" t="str">
            <v>Social and
Commercial
Infrastructure</v>
          </cell>
          <cell r="K93" t="str">
            <v>Bonds</v>
          </cell>
          <cell r="L93">
            <v>4</v>
          </cell>
          <cell r="M93">
            <v>4180212</v>
          </cell>
          <cell r="AI93" t="str">
            <v>Scheme C TIER I</v>
          </cell>
        </row>
        <row r="94">
          <cell r="E94" t="str">
            <v>INE020B08BE3</v>
          </cell>
          <cell r="F94" t="str">
            <v>8.54% REC GOI 15-Nov-2028 (GOI SERVICE)</v>
          </cell>
          <cell r="G94" t="str">
            <v>RURAL ELECTRIFICATION CORP LTD.</v>
          </cell>
          <cell r="H94" t="str">
            <v>64920</v>
          </cell>
          <cell r="I94" t="str">
            <v>Other credit granting</v>
          </cell>
          <cell r="J94">
            <v>0</v>
          </cell>
          <cell r="K94" t="str">
            <v>Bonds</v>
          </cell>
          <cell r="L94">
            <v>6</v>
          </cell>
          <cell r="M94">
            <v>6299028</v>
          </cell>
          <cell r="AI94" t="str">
            <v>Scheme C TIER I</v>
          </cell>
        </row>
        <row r="95">
          <cell r="E95" t="str">
            <v>INE053F07BT5</v>
          </cell>
          <cell r="F95" t="str">
            <v>7.54% IRFC 29 Jul 2034</v>
          </cell>
          <cell r="G95" t="str">
            <v>INDIAN RAILWAY FINANCE CORPN. LTD</v>
          </cell>
          <cell r="H95" t="str">
            <v>64920</v>
          </cell>
          <cell r="I95" t="str">
            <v>Other credit granting</v>
          </cell>
          <cell r="J95" t="str">
            <v>Social and
Commercial
Infrastructure</v>
          </cell>
          <cell r="K95" t="str">
            <v>Bonds</v>
          </cell>
          <cell r="L95">
            <v>6</v>
          </cell>
          <cell r="M95">
            <v>5865648</v>
          </cell>
          <cell r="AI95" t="str">
            <v>Scheme C TIER I</v>
          </cell>
        </row>
        <row r="96">
          <cell r="E96" t="str">
            <v>INE514E08FQ4</v>
          </cell>
          <cell r="F96" t="str">
            <v>7.88% EXIM 11-Jan-2033</v>
          </cell>
          <cell r="G96" t="str">
            <v>EXPORT IMPORT BANK OF INDIA</v>
          </cell>
          <cell r="H96" t="str">
            <v>64199</v>
          </cell>
          <cell r="I96" t="str">
            <v>Other monetary intermediation services n.e.c.</v>
          </cell>
          <cell r="J96">
            <v>0</v>
          </cell>
          <cell r="K96" t="str">
            <v>Bonds</v>
          </cell>
          <cell r="L96">
            <v>9</v>
          </cell>
          <cell r="M96">
            <v>9056520</v>
          </cell>
          <cell r="AI96" t="str">
            <v>Scheme C TIER I</v>
          </cell>
        </row>
        <row r="97">
          <cell r="E97" t="str">
            <v>INE752E07OC4</v>
          </cell>
          <cell r="F97" t="str">
            <v>7.36% PGC 17Oct 2026</v>
          </cell>
          <cell r="G97" t="str">
            <v>POWER GRID CORPN OF INDIA LTD</v>
          </cell>
          <cell r="H97" t="str">
            <v>35107</v>
          </cell>
          <cell r="I97" t="str">
            <v>Transmission of electric energy</v>
          </cell>
          <cell r="J97" t="str">
            <v>Social and
Commercial
Infrastructure</v>
          </cell>
          <cell r="K97" t="str">
            <v>Bonds</v>
          </cell>
          <cell r="L97">
            <v>7</v>
          </cell>
          <cell r="M97">
            <v>7011242</v>
          </cell>
          <cell r="AI97" t="str">
            <v>Scheme C TIER I</v>
          </cell>
        </row>
        <row r="98">
          <cell r="E98" t="str">
            <v>INE752E07LR8</v>
          </cell>
          <cell r="F98" t="str">
            <v>9.30% PGC 04-Sept-2029</v>
          </cell>
          <cell r="G98" t="str">
            <v>POWER GRID CORPN OF INDIA LTD</v>
          </cell>
          <cell r="H98" t="str">
            <v>35107</v>
          </cell>
          <cell r="I98" t="str">
            <v>Transmission of electric energy</v>
          </cell>
          <cell r="J98">
            <v>0</v>
          </cell>
          <cell r="K98" t="str">
            <v>Bonds</v>
          </cell>
          <cell r="L98">
            <v>5</v>
          </cell>
          <cell r="M98">
            <v>5460535</v>
          </cell>
          <cell r="AI98" t="str">
            <v>Scheme C TIER I</v>
          </cell>
        </row>
        <row r="99">
          <cell r="E99" t="str">
            <v>INE094A08101</v>
          </cell>
          <cell r="F99" t="str">
            <v>6.09% HPCL 26.02.2027 (Hindustan Petroleum Corporation Ltd)</v>
          </cell>
          <cell r="G99" t="str">
            <v>HINDUSTAN PETROLEUM CORPORATION LIM</v>
          </cell>
          <cell r="H99" t="str">
            <v>19201</v>
          </cell>
          <cell r="I99" t="str">
            <v>Production of liquid and gaseous fuels, illuminating oils, lubricating</v>
          </cell>
          <cell r="J99">
            <v>0</v>
          </cell>
          <cell r="K99" t="str">
            <v>Bonds</v>
          </cell>
          <cell r="L99">
            <v>8</v>
          </cell>
          <cell r="M99">
            <v>7568992</v>
          </cell>
          <cell r="AI99" t="str">
            <v>Scheme C TIER I</v>
          </cell>
        </row>
        <row r="100">
          <cell r="E100" t="str">
            <v>INE261F08BM7</v>
          </cell>
          <cell r="F100" t="str">
            <v>7.41% NABARD(Non GOI) 18-July-2029</v>
          </cell>
          <cell r="G100" t="str">
            <v>NABARD</v>
          </cell>
          <cell r="H100" t="str">
            <v>64199</v>
          </cell>
          <cell r="I100" t="str">
            <v>Other monetary intermediation services n.e.c.</v>
          </cell>
          <cell r="J100" t="str">
            <v>Social and
Commercial
Infrastructure</v>
          </cell>
          <cell r="K100" t="str">
            <v>Bonds</v>
          </cell>
          <cell r="L100">
            <v>1</v>
          </cell>
          <cell r="M100">
            <v>986117</v>
          </cell>
          <cell r="AI100" t="str">
            <v>Scheme C TIER II</v>
          </cell>
        </row>
        <row r="101">
          <cell r="E101" t="str">
            <v>INE752E07KY6</v>
          </cell>
          <cell r="F101" t="str">
            <v>7.93% POWER GRID CORP MD 20.05.2027</v>
          </cell>
          <cell r="G101" t="str">
            <v>POWER GRID CORPN OF INDIA LTD</v>
          </cell>
          <cell r="H101" t="str">
            <v>35107</v>
          </cell>
          <cell r="I101" t="str">
            <v>Transmission of electric energy</v>
          </cell>
          <cell r="J101" t="str">
            <v>Social and
Commercial
Infrastructure</v>
          </cell>
          <cell r="K101" t="str">
            <v>Bonds</v>
          </cell>
          <cell r="L101">
            <v>2</v>
          </cell>
          <cell r="M101">
            <v>2040796</v>
          </cell>
          <cell r="AI101" t="str">
            <v>Scheme C TIER II</v>
          </cell>
        </row>
        <row r="102">
          <cell r="E102" t="str">
            <v>INE537P07489</v>
          </cell>
          <cell r="F102" t="str">
            <v>8.40% India Infradebt 20.11.2024</v>
          </cell>
          <cell r="G102" t="str">
            <v>INDIA INFRADEBT LIMITED</v>
          </cell>
          <cell r="H102" t="str">
            <v>64199</v>
          </cell>
          <cell r="I102" t="str">
            <v>Other monetary intermediation services n.e.c.</v>
          </cell>
          <cell r="J102" t="str">
            <v>Social and
Commercial
Infrastructure</v>
          </cell>
          <cell r="K102" t="str">
            <v>Bonds</v>
          </cell>
          <cell r="L102">
            <v>2</v>
          </cell>
          <cell r="M102">
            <v>2034052</v>
          </cell>
          <cell r="AI102" t="str">
            <v>Scheme C TIER II</v>
          </cell>
        </row>
        <row r="103">
          <cell r="E103" t="str">
            <v>INE752E07KX8</v>
          </cell>
          <cell r="F103" t="str">
            <v>7.93% PGC 20.05.2026</v>
          </cell>
          <cell r="G103" t="str">
            <v>POWER GRID CORPN OF INDIA LTD</v>
          </cell>
          <cell r="H103" t="str">
            <v>35107</v>
          </cell>
          <cell r="I103" t="str">
            <v>Transmission of electric energy</v>
          </cell>
          <cell r="J103" t="str">
            <v>Social and
Commercial
Infrastructure</v>
          </cell>
          <cell r="K103" t="str">
            <v>Bonds</v>
          </cell>
          <cell r="L103">
            <v>2</v>
          </cell>
          <cell r="M103">
            <v>2042100</v>
          </cell>
          <cell r="AI103" t="str">
            <v>Scheme C TIER II</v>
          </cell>
        </row>
        <row r="104">
          <cell r="E104" t="str">
            <v>INE020B08AQ9</v>
          </cell>
          <cell r="F104" t="str">
            <v>7.70% REC 10.12.2027</v>
          </cell>
          <cell r="G104" t="str">
            <v>RURAL ELECTRIFICATION CORP LTD.</v>
          </cell>
          <cell r="H104" t="str">
            <v>64920</v>
          </cell>
          <cell r="I104" t="str">
            <v>Other credit granting</v>
          </cell>
          <cell r="J104" t="str">
            <v>Social and
Commercial
Infrastructure</v>
          </cell>
          <cell r="K104" t="str">
            <v>Bonds</v>
          </cell>
          <cell r="L104">
            <v>1</v>
          </cell>
          <cell r="M104">
            <v>1001317</v>
          </cell>
          <cell r="AI104" t="str">
            <v>Scheme C TIER II</v>
          </cell>
        </row>
        <row r="105">
          <cell r="E105" t="str">
            <v>INE094A08044</v>
          </cell>
          <cell r="F105" t="str">
            <v>6.80% HPCL(Hindustan Petroleum Corporation Limited) 15.12.20</v>
          </cell>
          <cell r="G105" t="str">
            <v>HINDUSTAN PETROLEUM CORPORATION LIM</v>
          </cell>
          <cell r="H105" t="str">
            <v>19201</v>
          </cell>
          <cell r="I105" t="str">
            <v>Production of liquid and gaseous fuels, illuminating oils, lubricating</v>
          </cell>
          <cell r="J105" t="str">
            <v>Social and
Commercial
Infrastructure</v>
          </cell>
          <cell r="K105" t="str">
            <v>Bonds</v>
          </cell>
          <cell r="L105">
            <v>3</v>
          </cell>
          <cell r="M105">
            <v>3007869</v>
          </cell>
          <cell r="AI105" t="str">
            <v>Scheme C TIER II</v>
          </cell>
        </row>
        <row r="106">
          <cell r="E106" t="str">
            <v>INE001A07TG4</v>
          </cell>
          <cell r="F106" t="str">
            <v>7.05% HDFC 01.12.2031</v>
          </cell>
          <cell r="G106" t="str">
            <v>HOUSING DEVELOPMENT FINANCE CORPORA</v>
          </cell>
          <cell r="H106" t="str">
            <v>64192</v>
          </cell>
          <cell r="I106" t="str">
            <v>Activities of specialized institutions granting credit for house purchases</v>
          </cell>
          <cell r="J106">
            <v>0</v>
          </cell>
          <cell r="K106" t="str">
            <v>Bonds</v>
          </cell>
          <cell r="L106">
            <v>1</v>
          </cell>
          <cell r="M106">
            <v>948080</v>
          </cell>
          <cell r="AI106" t="str">
            <v>Scheme C TIER II</v>
          </cell>
        </row>
        <row r="107">
          <cell r="E107" t="str">
            <v>INE733E07HC8</v>
          </cell>
          <cell r="F107" t="str">
            <v>9.00 % NTPC 25.01.2027</v>
          </cell>
          <cell r="G107" t="str">
            <v>NTPC LIMITED</v>
          </cell>
          <cell r="H107" t="str">
            <v>35102</v>
          </cell>
          <cell r="I107" t="str">
            <v>Electric power generation by coal based thermal power plants</v>
          </cell>
          <cell r="J107" t="str">
            <v>Social and
Commercial
Infrastructure</v>
          </cell>
          <cell r="K107" t="str">
            <v>Bonds</v>
          </cell>
          <cell r="L107">
            <v>3</v>
          </cell>
          <cell r="M107">
            <v>635406</v>
          </cell>
          <cell r="AI107" t="str">
            <v>Scheme C TIER II</v>
          </cell>
        </row>
        <row r="108">
          <cell r="E108" t="str">
            <v>INE090A08UE8</v>
          </cell>
          <cell r="F108" t="str">
            <v>6.45%ICICI Bank (Infrastructure Bond) 15.06.2028</v>
          </cell>
          <cell r="G108" t="str">
            <v>ICICI BANK LTD</v>
          </cell>
          <cell r="H108" t="str">
            <v>64191</v>
          </cell>
          <cell r="I108" t="str">
            <v>Monetary intermediation of commercial banks, saving banks. postal savings</v>
          </cell>
          <cell r="J108" t="str">
            <v>Social and
Commercial
Infrastructure</v>
          </cell>
          <cell r="K108" t="str">
            <v>Bonds</v>
          </cell>
          <cell r="L108">
            <v>1</v>
          </cell>
          <cell r="M108">
            <v>944159</v>
          </cell>
          <cell r="AI108" t="str">
            <v>Scheme C TIER II</v>
          </cell>
        </row>
        <row r="109">
          <cell r="E109" t="str">
            <v>INE134E08CY2</v>
          </cell>
          <cell r="F109" t="str">
            <v>8.70% PFC 14.05.2025</v>
          </cell>
          <cell r="G109" t="str">
            <v>POWER FINANCE CORPORATION</v>
          </cell>
          <cell r="H109" t="str">
            <v>64920</v>
          </cell>
          <cell r="I109" t="str">
            <v>Other credit granting</v>
          </cell>
          <cell r="J109" t="str">
            <v>Social and
Commercial
Infrastructure</v>
          </cell>
          <cell r="K109" t="str">
            <v>Bonds</v>
          </cell>
          <cell r="L109">
            <v>2</v>
          </cell>
          <cell r="M109">
            <v>2071556</v>
          </cell>
          <cell r="AI109" t="str">
            <v>Scheme C TIER II</v>
          </cell>
        </row>
        <row r="110">
          <cell r="E110" t="str">
            <v>INE261F08BE4</v>
          </cell>
          <cell r="F110" t="str">
            <v>8.62% NABARD 14-MAR-2034</v>
          </cell>
          <cell r="G110" t="str">
            <v>NABARD</v>
          </cell>
          <cell r="H110" t="str">
            <v>64199</v>
          </cell>
          <cell r="I110" t="str">
            <v>Other monetary intermediation services n.e.c.</v>
          </cell>
          <cell r="J110" t="str">
            <v>Social and
Commercial
Infrastructure</v>
          </cell>
          <cell r="K110" t="str">
            <v>Bonds</v>
          </cell>
          <cell r="L110">
            <v>1</v>
          </cell>
          <cell r="M110">
            <v>1055344</v>
          </cell>
          <cell r="AI110" t="str">
            <v>Scheme C TIER II</v>
          </cell>
        </row>
        <row r="111">
          <cell r="E111" t="str">
            <v>INE848E07369</v>
          </cell>
          <cell r="F111" t="str">
            <v>8.85% NHPC 11.02.2025</v>
          </cell>
          <cell r="G111" t="str">
            <v>NHPC LIMITED</v>
          </cell>
          <cell r="H111" t="str">
            <v>35101</v>
          </cell>
          <cell r="I111" t="str">
            <v>Electric power generation by hydroelectric power plants</v>
          </cell>
          <cell r="J111" t="str">
            <v>Social and
Commercial
Infrastructure</v>
          </cell>
          <cell r="K111" t="str">
            <v>Bonds</v>
          </cell>
          <cell r="L111">
            <v>9</v>
          </cell>
          <cell r="M111">
            <v>934939.8</v>
          </cell>
          <cell r="AI111" t="str">
            <v>Scheme C TIER II</v>
          </cell>
        </row>
        <row r="112">
          <cell r="E112" t="str">
            <v>INE774D08MK5</v>
          </cell>
          <cell r="F112" t="str">
            <v>8%Mahindra Financial Sevices LTD NCD MD 24/07/2027</v>
          </cell>
          <cell r="G112" t="str">
            <v>MAHINDRA &amp; MAHINDRA FINANCIAL SERVI</v>
          </cell>
          <cell r="H112" t="str">
            <v>64990</v>
          </cell>
          <cell r="I112" t="str">
            <v>Other financial service activities, except insurance and pension funding activities</v>
          </cell>
          <cell r="J112" t="str">
            <v>Social and
Commercial
Infrastructure</v>
          </cell>
          <cell r="K112" t="str">
            <v>Bonds</v>
          </cell>
          <cell r="L112">
            <v>900</v>
          </cell>
          <cell r="M112">
            <v>887998.5</v>
          </cell>
          <cell r="AI112" t="str">
            <v>Scheme C TIER II</v>
          </cell>
        </row>
        <row r="113">
          <cell r="E113" t="str">
            <v>INE238A08351</v>
          </cell>
          <cell r="F113" t="str">
            <v>8.85 % AXIS BANK 05.12.2024 (infras Bond)</v>
          </cell>
          <cell r="G113" t="str">
            <v>AXIS BANK LTD.</v>
          </cell>
          <cell r="H113" t="str">
            <v>64191</v>
          </cell>
          <cell r="I113" t="str">
            <v>Monetary intermediation of commercial banks, saving banks. postal savings</v>
          </cell>
          <cell r="J113" t="str">
            <v>Social and
Commercial
Infrastructure</v>
          </cell>
          <cell r="K113" t="str">
            <v>Bonds</v>
          </cell>
          <cell r="L113">
            <v>3</v>
          </cell>
          <cell r="M113">
            <v>3083595</v>
          </cell>
          <cell r="AI113" t="str">
            <v>Scheme C TIER II</v>
          </cell>
        </row>
        <row r="114">
          <cell r="E114" t="str">
            <v/>
          </cell>
          <cell r="F114" t="str">
            <v>Net Current Asset</v>
          </cell>
          <cell r="G114" t="str">
            <v/>
          </cell>
          <cell r="H114" t="str">
            <v/>
          </cell>
          <cell r="I114" t="str">
            <v/>
          </cell>
          <cell r="J114">
            <v>0</v>
          </cell>
          <cell r="K114" t="str">
            <v>NCA</v>
          </cell>
          <cell r="L114">
            <v>0</v>
          </cell>
          <cell r="M114">
            <v>1912280.98</v>
          </cell>
          <cell r="AI114" t="str">
            <v>Scheme C TIER II</v>
          </cell>
        </row>
        <row r="115">
          <cell r="E115" t="str">
            <v>INE094A08101</v>
          </cell>
          <cell r="F115" t="str">
            <v>6.09% HPCL 26.02.2027 (Hindustan Petroleum Corporation Ltd)</v>
          </cell>
          <cell r="G115" t="str">
            <v>HINDUSTAN PETROLEUM CORPORATION LIM</v>
          </cell>
          <cell r="H115" t="str">
            <v>19201</v>
          </cell>
          <cell r="I115" t="str">
            <v>Production of liquid and gaseous fuels, illuminating oils, lubricating</v>
          </cell>
          <cell r="J115">
            <v>0</v>
          </cell>
          <cell r="K115" t="str">
            <v>Bonds</v>
          </cell>
          <cell r="L115">
            <v>4</v>
          </cell>
          <cell r="M115">
            <v>3784496</v>
          </cell>
          <cell r="AI115" t="str">
            <v>Scheme C TIER II</v>
          </cell>
        </row>
        <row r="116">
          <cell r="E116" t="str">
            <v>INE523E08NH8</v>
          </cell>
          <cell r="F116" t="str">
            <v>9.80% L&amp;T Finance 21  Dec 2022</v>
          </cell>
          <cell r="G116" t="str">
            <v>L&amp;T FINANCE</v>
          </cell>
          <cell r="H116" t="str">
            <v>64200</v>
          </cell>
          <cell r="I116" t="str">
            <v>Activities of holding companies</v>
          </cell>
          <cell r="J116" t="str">
            <v>Social and
Commercial
Infrastructure</v>
          </cell>
          <cell r="K116" t="str">
            <v>Bonds</v>
          </cell>
          <cell r="L116">
            <v>1</v>
          </cell>
          <cell r="M116">
            <v>1012654</v>
          </cell>
          <cell r="AI116" t="str">
            <v>Scheme C TIER II</v>
          </cell>
        </row>
        <row r="117">
          <cell r="E117" t="str">
            <v>INE115A07DS1</v>
          </cell>
          <cell r="F117" t="str">
            <v>9.00% LIC Housing 9 Apr 2023</v>
          </cell>
          <cell r="G117" t="str">
            <v>LIC HOUSING FINANCE LTD</v>
          </cell>
          <cell r="H117" t="str">
            <v>64192</v>
          </cell>
          <cell r="I117" t="str">
            <v>Activities of specialized institutions granting credit for house purchases</v>
          </cell>
          <cell r="J117" t="str">
            <v>Social and
Commercial
Infrastructure</v>
          </cell>
          <cell r="K117" t="str">
            <v>Bonds</v>
          </cell>
          <cell r="L117">
            <v>1</v>
          </cell>
          <cell r="M117">
            <v>1015539</v>
          </cell>
          <cell r="AI117" t="str">
            <v>Scheme C TIER II</v>
          </cell>
        </row>
        <row r="118">
          <cell r="E118" t="str">
            <v>INE535H08660</v>
          </cell>
          <cell r="F118" t="str">
            <v>9.30% Fullerton India Credit 25 Apr 2023</v>
          </cell>
          <cell r="G118" t="str">
            <v>FULLERTON INDIA CREDIT CO LTD</v>
          </cell>
          <cell r="H118" t="str">
            <v>64920</v>
          </cell>
          <cell r="I118" t="str">
            <v>Other credit granting</v>
          </cell>
          <cell r="J118" t="str">
            <v>Social and
Commercial
Infrastructure</v>
          </cell>
          <cell r="K118" t="str">
            <v>Bonds</v>
          </cell>
          <cell r="L118">
            <v>1</v>
          </cell>
          <cell r="M118">
            <v>1015008</v>
          </cell>
          <cell r="AI118" t="str">
            <v>Scheme C TIER II</v>
          </cell>
        </row>
        <row r="119">
          <cell r="E119" t="str">
            <v>INE115A07DT9</v>
          </cell>
          <cell r="F119" t="str">
            <v>8.89% LIC Housing 25 Apr 2023</v>
          </cell>
          <cell r="G119" t="str">
            <v>LIC HOUSING FINANCE LTD</v>
          </cell>
          <cell r="H119" t="str">
            <v>64192</v>
          </cell>
          <cell r="I119" t="str">
            <v>Activities of specialized institutions granting credit for house purchases</v>
          </cell>
          <cell r="J119" t="str">
            <v>Social and
Commercial
Infrastructure</v>
          </cell>
          <cell r="K119" t="str">
            <v>Bonds</v>
          </cell>
          <cell r="L119">
            <v>1</v>
          </cell>
          <cell r="M119">
            <v>1015685</v>
          </cell>
          <cell r="AI119" t="str">
            <v>Scheme C TIER II</v>
          </cell>
        </row>
        <row r="120">
          <cell r="E120" t="str">
            <v>INE062A08165</v>
          </cell>
          <cell r="F120" t="str">
            <v>8.90% SBI Tier II  2 Nov 2028 Call 2 Nov 2023</v>
          </cell>
          <cell r="G120" t="str">
            <v>STATE BANK OF INDIA</v>
          </cell>
          <cell r="H120" t="str">
            <v>64191</v>
          </cell>
          <cell r="I120" t="str">
            <v>Monetary intermediation of commercial banks, saving banks. postal savings</v>
          </cell>
          <cell r="J120" t="str">
            <v>Social and
Commercial
Infrastructure</v>
          </cell>
          <cell r="K120" t="str">
            <v>Bonds</v>
          </cell>
          <cell r="L120">
            <v>2</v>
          </cell>
          <cell r="M120">
            <v>2047786</v>
          </cell>
          <cell r="AI120" t="str">
            <v>Scheme C TIER II</v>
          </cell>
        </row>
        <row r="121">
          <cell r="E121" t="str">
            <v>INE002A08534</v>
          </cell>
          <cell r="F121" t="str">
            <v>9.05% Reliance Industries 17 Oct 2028</v>
          </cell>
          <cell r="G121" t="str">
            <v>RELIANCE INDUSTRIES LTD.</v>
          </cell>
          <cell r="H121" t="str">
            <v>19209</v>
          </cell>
          <cell r="I121" t="str">
            <v>Manufacture of other petroleum n.e.c.</v>
          </cell>
          <cell r="J121" t="str">
            <v>Social and
Commercial
Infrastructure</v>
          </cell>
          <cell r="K121" t="str">
            <v>Bonds</v>
          </cell>
          <cell r="L121">
            <v>7</v>
          </cell>
          <cell r="M121">
            <v>7435330</v>
          </cell>
          <cell r="AI121" t="str">
            <v>Scheme C TIER II</v>
          </cell>
        </row>
        <row r="122">
          <cell r="E122" t="str">
            <v>INE053F09HQ4</v>
          </cell>
          <cell r="F122" t="str">
            <v>9.47% IRFC 10 May 2031</v>
          </cell>
          <cell r="G122" t="str">
            <v>INDIAN RAILWAY FINANCE CORPN. LTD</v>
          </cell>
          <cell r="H122" t="str">
            <v>64920</v>
          </cell>
          <cell r="I122" t="str">
            <v>Other credit granting</v>
          </cell>
          <cell r="J122">
            <v>0</v>
          </cell>
          <cell r="K122" t="str">
            <v>Bonds</v>
          </cell>
          <cell r="L122">
            <v>3</v>
          </cell>
          <cell r="M122">
            <v>3355194</v>
          </cell>
          <cell r="AI122" t="str">
            <v>Scheme C TIER II</v>
          </cell>
        </row>
        <row r="123">
          <cell r="E123" t="str">
            <v>INE121A08OA2</v>
          </cell>
          <cell r="F123" t="str">
            <v>9.08% Cholamandalam Investment &amp; Finance co. Ltd 23.11.2023</v>
          </cell>
          <cell r="G123" t="str">
            <v>CHOLAMANDALAM INVESTMENT AND FIN. C</v>
          </cell>
          <cell r="H123" t="str">
            <v>64920</v>
          </cell>
          <cell r="I123" t="str">
            <v>Other credit granting</v>
          </cell>
          <cell r="J123" t="str">
            <v>Social and
Commercial
Infrastructure</v>
          </cell>
          <cell r="K123" t="str">
            <v>Bonds</v>
          </cell>
          <cell r="L123">
            <v>1</v>
          </cell>
          <cell r="M123">
            <v>1016576</v>
          </cell>
          <cell r="AI123" t="str">
            <v>Scheme C TIER II</v>
          </cell>
        </row>
        <row r="124">
          <cell r="E124" t="str">
            <v>INE261F08AO5</v>
          </cell>
          <cell r="F124" t="str">
            <v>8.47% NABARD GOI 31 Aug 2033</v>
          </cell>
          <cell r="G124" t="str">
            <v>NABARD</v>
          </cell>
          <cell r="H124" t="str">
            <v>64199</v>
          </cell>
          <cell r="I124" t="str">
            <v>Other monetary intermediation services n.e.c.</v>
          </cell>
          <cell r="J124" t="str">
            <v>Social and
Commercial
Infrastructure</v>
          </cell>
          <cell r="K124" t="str">
            <v>Bonds</v>
          </cell>
          <cell r="L124">
            <v>1</v>
          </cell>
          <cell r="M124">
            <v>1056679</v>
          </cell>
          <cell r="AI124" t="str">
            <v>Scheme C TIER II</v>
          </cell>
        </row>
        <row r="125">
          <cell r="E125" t="str">
            <v>INE001A07RT1</v>
          </cell>
          <cell r="F125" t="str">
            <v>8.55% HDFC Ltd 27 Mar 2029</v>
          </cell>
          <cell r="G125" t="str">
            <v>HOUSING DEVELOPMENT FINANCE CORPORA</v>
          </cell>
          <cell r="H125" t="str">
            <v>64192</v>
          </cell>
          <cell r="I125" t="str">
            <v>Activities of specialized institutions granting credit for house purchases</v>
          </cell>
          <cell r="J125" t="str">
            <v>Social and
Commercial
Infrastructure</v>
          </cell>
          <cell r="K125" t="str">
            <v>Bonds</v>
          </cell>
          <cell r="L125">
            <v>4</v>
          </cell>
          <cell r="M125">
            <v>4146076</v>
          </cell>
          <cell r="AI125" t="str">
            <v>Scheme C TIER II</v>
          </cell>
        </row>
        <row r="126">
          <cell r="E126" t="str">
            <v>INE235P07894</v>
          </cell>
          <cell r="F126" t="str">
            <v>9.30% L&amp;T INFRA DEBT FUND 5 July 2024</v>
          </cell>
          <cell r="G126" t="str">
            <v>L&amp;T INFRA DEBT FUND LIMITED</v>
          </cell>
          <cell r="H126" t="str">
            <v>64920</v>
          </cell>
          <cell r="I126" t="str">
            <v>Other credit granting</v>
          </cell>
          <cell r="J126" t="str">
            <v>Social and
Commercial
Infrastructure</v>
          </cell>
          <cell r="K126" t="str">
            <v>Bonds</v>
          </cell>
          <cell r="L126">
            <v>1</v>
          </cell>
          <cell r="M126">
            <v>1023077</v>
          </cell>
          <cell r="AI126" t="str">
            <v>Scheme C TIER II</v>
          </cell>
        </row>
        <row r="127">
          <cell r="E127" t="str">
            <v>INE906B07GP0</v>
          </cell>
          <cell r="F127" t="str">
            <v>8.27% NHAI 28 Mar 2029.</v>
          </cell>
          <cell r="G127" t="str">
            <v>NATIONAL HIGHWAYS AUTHORITY OF INDI</v>
          </cell>
          <cell r="H127" t="str">
            <v>42101</v>
          </cell>
          <cell r="I127" t="str">
            <v>Construction and maintenance of motorways, streets, roads, other vehicular ways</v>
          </cell>
          <cell r="J127">
            <v>0</v>
          </cell>
          <cell r="K127" t="str">
            <v>Bonds</v>
          </cell>
          <cell r="L127">
            <v>2</v>
          </cell>
          <cell r="M127">
            <v>2067538</v>
          </cell>
          <cell r="AI127" t="str">
            <v>Scheme C TIER II</v>
          </cell>
        </row>
        <row r="128">
          <cell r="E128" t="str">
            <v>INE261F08AV0</v>
          </cell>
          <cell r="F128" t="str">
            <v>8.22% Nabard 13 Dec 2028 (GOI Service)</v>
          </cell>
          <cell r="G128" t="str">
            <v>NABARD</v>
          </cell>
          <cell r="H128" t="str">
            <v>64199</v>
          </cell>
          <cell r="I128" t="str">
            <v>Other monetary intermediation services n.e.c.</v>
          </cell>
          <cell r="J128" t="str">
            <v>Social and
Commercial
Infrastructure</v>
          </cell>
          <cell r="K128" t="str">
            <v>Bonds</v>
          </cell>
          <cell r="L128">
            <v>1</v>
          </cell>
          <cell r="M128">
            <v>1035271</v>
          </cell>
          <cell r="AI128" t="str">
            <v>Scheme C TIER II</v>
          </cell>
        </row>
        <row r="129">
          <cell r="E129" t="str">
            <v>INE752E07OC4</v>
          </cell>
          <cell r="F129" t="str">
            <v>7.36% PGC 17Oct 2026</v>
          </cell>
          <cell r="G129" t="str">
            <v>POWER GRID CORPN OF INDIA LTD</v>
          </cell>
          <cell r="H129" t="str">
            <v>35107</v>
          </cell>
          <cell r="I129" t="str">
            <v>Transmission of electric energy</v>
          </cell>
          <cell r="J129" t="str">
            <v>Social and
Commercial
Infrastructure</v>
          </cell>
          <cell r="K129" t="str">
            <v>Bonds</v>
          </cell>
          <cell r="L129">
            <v>2</v>
          </cell>
          <cell r="M129">
            <v>2003212</v>
          </cell>
          <cell r="AI129" t="str">
            <v>Scheme C TIER II</v>
          </cell>
        </row>
        <row r="130">
          <cell r="E130" t="str">
            <v>INE053F07BT5</v>
          </cell>
          <cell r="F130" t="str">
            <v>7.54% IRFC 29 Jul 2034</v>
          </cell>
          <cell r="G130" t="str">
            <v>INDIAN RAILWAY FINANCE CORPN. LTD</v>
          </cell>
          <cell r="H130" t="str">
            <v>64920</v>
          </cell>
          <cell r="I130" t="str">
            <v>Other credit granting</v>
          </cell>
          <cell r="J130" t="str">
            <v>Social and
Commercial
Infrastructure</v>
          </cell>
          <cell r="K130" t="str">
            <v>Bonds</v>
          </cell>
          <cell r="L130">
            <v>1</v>
          </cell>
          <cell r="M130">
            <v>977608</v>
          </cell>
          <cell r="AI130" t="str">
            <v>Scheme C TIER II</v>
          </cell>
        </row>
        <row r="131">
          <cell r="E131" t="str">
            <v>INE733E07KL3</v>
          </cell>
          <cell r="F131" t="str">
            <v>7.32% NTPC 17 Jul 2029</v>
          </cell>
          <cell r="G131" t="str">
            <v>NTPC LIMITED</v>
          </cell>
          <cell r="H131" t="str">
            <v>35102</v>
          </cell>
          <cell r="I131" t="str">
            <v>Electric power generation by coal based thermal power plants</v>
          </cell>
          <cell r="J131" t="str">
            <v>Social and
Commercial
Infrastructure</v>
          </cell>
          <cell r="K131" t="str">
            <v>Bonds</v>
          </cell>
          <cell r="L131">
            <v>1</v>
          </cell>
          <cell r="M131">
            <v>988195</v>
          </cell>
          <cell r="AI131" t="str">
            <v>Scheme C TIER II</v>
          </cell>
        </row>
        <row r="132">
          <cell r="E132" t="str">
            <v>INE733E07KA6</v>
          </cell>
          <cell r="F132" t="str">
            <v>8.05% NTPC 5 May 2026</v>
          </cell>
          <cell r="G132" t="str">
            <v>NTPC LIMITED</v>
          </cell>
          <cell r="H132" t="str">
            <v>35102</v>
          </cell>
          <cell r="I132" t="str">
            <v>Electric power generation by coal based thermal power plants</v>
          </cell>
          <cell r="J132" t="str">
            <v>Social and
Commercial
Infrastructure</v>
          </cell>
          <cell r="K132" t="str">
            <v>Bonds</v>
          </cell>
          <cell r="L132">
            <v>3</v>
          </cell>
          <cell r="M132">
            <v>3076980</v>
          </cell>
          <cell r="AI132" t="str">
            <v>Scheme C TIER II</v>
          </cell>
        </row>
        <row r="133">
          <cell r="E133" t="str">
            <v>INE001A07SB7</v>
          </cell>
          <cell r="F133" t="str">
            <v>8.05% HDFC Ltd 22 Oct 2029</v>
          </cell>
          <cell r="G133" t="str">
            <v>HOUSING DEVELOPMENT FINANCE CORPORA</v>
          </cell>
          <cell r="H133" t="str">
            <v>64192</v>
          </cell>
          <cell r="I133" t="str">
            <v>Activities of specialized institutions granting credit for house purchases</v>
          </cell>
          <cell r="J133" t="str">
            <v>Social and
Commercial
Infrastructure</v>
          </cell>
          <cell r="K133" t="str">
            <v>Bonds</v>
          </cell>
          <cell r="L133">
            <v>1</v>
          </cell>
          <cell r="M133">
            <v>1011798</v>
          </cell>
          <cell r="AI133" t="str">
            <v>Scheme C TIER II</v>
          </cell>
        </row>
        <row r="134">
          <cell r="E134" t="str">
            <v>INE733E07JB6</v>
          </cell>
          <cell r="F134" t="str">
            <v>8.84% NTPC 4 Oct 2022</v>
          </cell>
          <cell r="G134" t="str">
            <v>NTPC LIMITED</v>
          </cell>
          <cell r="H134" t="str">
            <v>35102</v>
          </cell>
          <cell r="I134" t="str">
            <v>Electric power generation by coal based thermal power plants</v>
          </cell>
          <cell r="J134" t="str">
            <v>Social and
Commercial
Infrastructure</v>
          </cell>
          <cell r="K134" t="str">
            <v>Bonds</v>
          </cell>
          <cell r="L134">
            <v>1</v>
          </cell>
          <cell r="M134">
            <v>1007620</v>
          </cell>
          <cell r="AI134" t="str">
            <v>Scheme C TIER II</v>
          </cell>
        </row>
        <row r="135">
          <cell r="E135" t="str">
            <v>INE514E08EE3</v>
          </cell>
          <cell r="F135" t="str">
            <v>8.83% EXIM 03-NOV-2029</v>
          </cell>
          <cell r="G135" t="str">
            <v>EXPORT IMPORT BANK OF INDIA</v>
          </cell>
          <cell r="H135" t="str">
            <v>64199</v>
          </cell>
          <cell r="I135" t="str">
            <v>Other monetary intermediation services n.e.c.</v>
          </cell>
          <cell r="J135" t="str">
            <v>Social and
Commercial
Infrastructure</v>
          </cell>
          <cell r="K135" t="str">
            <v>Bonds</v>
          </cell>
          <cell r="L135">
            <v>1</v>
          </cell>
          <cell r="M135">
            <v>1065450</v>
          </cell>
          <cell r="AI135" t="str">
            <v>Scheme C TIER II</v>
          </cell>
        </row>
        <row r="136">
          <cell r="E136" t="str">
            <v>INE031A08624</v>
          </cell>
          <cell r="F136" t="str">
            <v>8.52% HUDCO 28 Nov 2028 (GOI Service)</v>
          </cell>
          <cell r="G136" t="str">
            <v>HOUSING AND URBAN DEVELOPMENT CORPO</v>
          </cell>
          <cell r="H136" t="str">
            <v>64192</v>
          </cell>
          <cell r="I136" t="str">
            <v>Activities of specialized institutions granting credit for house purchases</v>
          </cell>
          <cell r="J136" t="str">
            <v>Social and
Commercial
Infrastructure</v>
          </cell>
          <cell r="K136" t="str">
            <v>Bonds</v>
          </cell>
          <cell r="L136">
            <v>1</v>
          </cell>
          <cell r="M136">
            <v>1049957</v>
          </cell>
          <cell r="AI136" t="str">
            <v>Scheme C TIER II</v>
          </cell>
        </row>
        <row r="137">
          <cell r="E137" t="str">
            <v>INE134E08JP5</v>
          </cell>
          <cell r="F137" t="str">
            <v>7.85% PFC 03.04.2028.</v>
          </cell>
          <cell r="G137" t="str">
            <v>POWER FINANCE CORPORATION</v>
          </cell>
          <cell r="H137" t="str">
            <v>64920</v>
          </cell>
          <cell r="I137" t="str">
            <v>Other credit granting</v>
          </cell>
          <cell r="J137" t="str">
            <v>Social and
Commercial
Infrastructure</v>
          </cell>
          <cell r="K137" t="str">
            <v>Bonds</v>
          </cell>
          <cell r="L137">
            <v>1</v>
          </cell>
          <cell r="M137">
            <v>1012756</v>
          </cell>
          <cell r="AI137" t="str">
            <v>Scheme C TIER II</v>
          </cell>
        </row>
        <row r="138">
          <cell r="E138" t="str">
            <v>INE296A07RA7</v>
          </cell>
          <cell r="F138" t="str">
            <v>7.90% Bajaj Finance 10-Jan-2030</v>
          </cell>
          <cell r="G138" t="str">
            <v>BAJAJ FINANCE LIMITED</v>
          </cell>
          <cell r="H138" t="str">
            <v>64920</v>
          </cell>
          <cell r="I138" t="str">
            <v>Other credit granting</v>
          </cell>
          <cell r="J138" t="str">
            <v>Social and
Commercial
Infrastructure</v>
          </cell>
          <cell r="K138" t="str">
            <v>Bonds</v>
          </cell>
          <cell r="L138">
            <v>2</v>
          </cell>
          <cell r="M138">
            <v>1982212</v>
          </cell>
          <cell r="AI138" t="str">
            <v>Scheme C TIER II</v>
          </cell>
        </row>
        <row r="139">
          <cell r="E139" t="str">
            <v>INE062A08231</v>
          </cell>
          <cell r="F139" t="str">
            <v>6.80% SBI BasellI Tier II 21 Aug 2035 Call 21 Aug 2030</v>
          </cell>
          <cell r="G139" t="str">
            <v>STATE BANK OF INDIA</v>
          </cell>
          <cell r="H139" t="str">
            <v>64191</v>
          </cell>
          <cell r="I139" t="str">
            <v>Monetary intermediation of commercial banks, saving banks. postal savings</v>
          </cell>
          <cell r="J139" t="str">
            <v>Social and
Commercial
Infrastructure</v>
          </cell>
          <cell r="K139" t="str">
            <v>Bonds</v>
          </cell>
          <cell r="L139">
            <v>1</v>
          </cell>
          <cell r="M139">
            <v>939529</v>
          </cell>
          <cell r="AI139" t="str">
            <v>Scheme C TIER II</v>
          </cell>
        </row>
        <row r="140">
          <cell r="E140" t="str">
            <v>INE134E08JR1</v>
          </cell>
          <cell r="F140" t="str">
            <v>8.67%PFC 19-Nov-2028</v>
          </cell>
          <cell r="G140" t="str">
            <v>POWER FINANCE CORPORATION</v>
          </cell>
          <cell r="H140" t="str">
            <v>64920</v>
          </cell>
          <cell r="I140" t="str">
            <v>Other credit granting</v>
          </cell>
          <cell r="J140" t="str">
            <v>Social and
Commercial
Infrastructure</v>
          </cell>
          <cell r="K140" t="str">
            <v>Bonds</v>
          </cell>
          <cell r="L140">
            <v>1</v>
          </cell>
          <cell r="M140">
            <v>1054400</v>
          </cell>
          <cell r="AI140" t="str">
            <v>Scheme C TIER II</v>
          </cell>
        </row>
        <row r="141">
          <cell r="E141" t="str">
            <v>INE206D08162</v>
          </cell>
          <cell r="F141" t="str">
            <v>9.18% Nuclear Power Corporation of India Limited 23-Jan-2029</v>
          </cell>
          <cell r="G141" t="str">
            <v>NUCLEAR POWER CORPORATION OF INDIA</v>
          </cell>
          <cell r="H141" t="str">
            <v>35107</v>
          </cell>
          <cell r="I141" t="str">
            <v>Transmission of electric energy</v>
          </cell>
          <cell r="J141" t="str">
            <v>Social and
Commercial
Infrastructure</v>
          </cell>
          <cell r="K141" t="str">
            <v>Bonds</v>
          </cell>
          <cell r="L141">
            <v>2</v>
          </cell>
          <cell r="M141">
            <v>2167578</v>
          </cell>
          <cell r="AI141" t="str">
            <v>Scheme C TIER II</v>
          </cell>
        </row>
        <row r="142">
          <cell r="E142" t="str">
            <v>INE206D08204</v>
          </cell>
          <cell r="F142" t="str">
            <v>9.18% Nuclear Power Corporation of India Limited 23-Jan-2028</v>
          </cell>
          <cell r="G142" t="str">
            <v>NUCLEAR POWER CORPORATION OF INDIA</v>
          </cell>
          <cell r="H142" t="str">
            <v>35107</v>
          </cell>
          <cell r="I142" t="str">
            <v>Transmission of electric energy</v>
          </cell>
          <cell r="J142" t="str">
            <v>Social and
Commercial
Infrastructure</v>
          </cell>
          <cell r="K142" t="str">
            <v>Bonds</v>
          </cell>
          <cell r="L142">
            <v>1</v>
          </cell>
          <cell r="M142">
            <v>1073828</v>
          </cell>
          <cell r="AI142" t="str">
            <v>Scheme C TIER II</v>
          </cell>
        </row>
        <row r="143">
          <cell r="E143" t="str">
            <v>INE848E07AW7</v>
          </cell>
          <cell r="F143" t="str">
            <v>7.38%NHPC 03.01.2029</v>
          </cell>
          <cell r="G143" t="str">
            <v>NHPC LIMITED</v>
          </cell>
          <cell r="H143" t="str">
            <v>35101</v>
          </cell>
          <cell r="I143" t="str">
            <v>Electric power generation by hydroelectric power plants</v>
          </cell>
          <cell r="J143" t="str">
            <v>Social and
Commercial
Infrastructure</v>
          </cell>
          <cell r="K143" t="str">
            <v>Bonds</v>
          </cell>
          <cell r="L143">
            <v>10</v>
          </cell>
          <cell r="M143">
            <v>1973718</v>
          </cell>
          <cell r="AI143" t="str">
            <v>Scheme C TIER II</v>
          </cell>
        </row>
        <row r="144">
          <cell r="E144" t="str">
            <v>INE053F07AB5</v>
          </cell>
          <cell r="F144" t="str">
            <v>7.27% IRFC 15.06.2027</v>
          </cell>
          <cell r="G144" t="str">
            <v>INDIAN RAILWAY FINANCE CORPN. LTD</v>
          </cell>
          <cell r="H144" t="str">
            <v>64920</v>
          </cell>
          <cell r="I144" t="str">
            <v>Other credit granting</v>
          </cell>
          <cell r="J144" t="str">
            <v>Social and
Commercial
Infrastructure</v>
          </cell>
          <cell r="K144" t="str">
            <v>Bonds</v>
          </cell>
          <cell r="L144">
            <v>2</v>
          </cell>
          <cell r="M144">
            <v>1983562</v>
          </cell>
          <cell r="AI144" t="str">
            <v>Scheme C TIER II</v>
          </cell>
        </row>
        <row r="145">
          <cell r="E145" t="str">
            <v>INE752E07OB6</v>
          </cell>
          <cell r="F145" t="str">
            <v>7.55% Power Grid Corporation 21-Sept-2031</v>
          </cell>
          <cell r="G145" t="str">
            <v>POWER GRID CORPN OF INDIA LTD</v>
          </cell>
          <cell r="H145" t="str">
            <v>35107</v>
          </cell>
          <cell r="I145" t="str">
            <v>Transmission of electric energy</v>
          </cell>
          <cell r="J145" t="str">
            <v>Social and
Commercial
Infrastructure</v>
          </cell>
          <cell r="K145" t="str">
            <v>Bonds</v>
          </cell>
          <cell r="L145">
            <v>1</v>
          </cell>
          <cell r="M145">
            <v>986031</v>
          </cell>
          <cell r="AI145" t="str">
            <v>Scheme C TIER II</v>
          </cell>
        </row>
        <row r="146">
          <cell r="E146" t="str">
            <v>INE134E08KV1</v>
          </cell>
          <cell r="F146" t="str">
            <v>7.75% Power Finance Corporation 11-Jun-2030</v>
          </cell>
          <cell r="G146" t="str">
            <v>POWER FINANCE CORPORATION</v>
          </cell>
          <cell r="H146" t="str">
            <v>64920</v>
          </cell>
          <cell r="I146" t="str">
            <v>Other credit granting</v>
          </cell>
          <cell r="J146" t="str">
            <v>Social and
Commercial
Infrastructure</v>
          </cell>
          <cell r="K146" t="str">
            <v>Bonds</v>
          </cell>
          <cell r="L146">
            <v>1</v>
          </cell>
          <cell r="M146">
            <v>994960</v>
          </cell>
          <cell r="AI146" t="str">
            <v>Scheme C TIER II</v>
          </cell>
        </row>
        <row r="147">
          <cell r="E147" t="str">
            <v>INE053F07CS5</v>
          </cell>
          <cell r="F147" t="str">
            <v>6.85% IRFC 29-Oct-2040</v>
          </cell>
          <cell r="G147" t="str">
            <v>INDIAN RAILWAY FINANCE CORPN. LTD</v>
          </cell>
          <cell r="H147" t="str">
            <v>64920</v>
          </cell>
          <cell r="I147" t="str">
            <v>Other credit granting</v>
          </cell>
          <cell r="J147" t="str">
            <v>Social and
Commercial
Infrastructure</v>
          </cell>
          <cell r="K147" t="str">
            <v>Bonds</v>
          </cell>
          <cell r="L147">
            <v>1</v>
          </cell>
          <cell r="M147">
            <v>901298</v>
          </cell>
          <cell r="AI147" t="str">
            <v>Scheme C TIER II</v>
          </cell>
        </row>
        <row r="148">
          <cell r="E148" t="str">
            <v>INE906B08039</v>
          </cell>
          <cell r="F148" t="str">
            <v>7.04% NHAI 21-09-2033</v>
          </cell>
          <cell r="G148" t="str">
            <v>NATIONAL HIGHWAYS AUTHORITY OF INDI</v>
          </cell>
          <cell r="H148" t="str">
            <v>42101</v>
          </cell>
          <cell r="I148" t="str">
            <v>Construction and maintenance of motorways, streets, roads, other vehicular ways</v>
          </cell>
          <cell r="J148" t="str">
            <v>Social and
Commercial
Infrastructure</v>
          </cell>
          <cell r="K148" t="str">
            <v>Bonds</v>
          </cell>
          <cell r="L148">
            <v>1</v>
          </cell>
          <cell r="M148">
            <v>946841</v>
          </cell>
          <cell r="AI148" t="str">
            <v>Scheme C TIER II</v>
          </cell>
        </row>
        <row r="149">
          <cell r="E149" t="str">
            <v>INE261F08AD8</v>
          </cell>
          <cell r="F149" t="str">
            <v>8.20% NABARD 09.03.2028 (GOI Service)</v>
          </cell>
          <cell r="G149" t="str">
            <v>NABARD</v>
          </cell>
          <cell r="H149" t="str">
            <v>64199</v>
          </cell>
          <cell r="I149" t="str">
            <v>Other monetary intermediation services n.e.c.</v>
          </cell>
          <cell r="J149" t="str">
            <v>Social and
Commercial
Infrastructure</v>
          </cell>
          <cell r="K149" t="str">
            <v>Bonds</v>
          </cell>
          <cell r="L149">
            <v>1</v>
          </cell>
          <cell r="M149">
            <v>1031788</v>
          </cell>
          <cell r="AI149" t="str">
            <v>Scheme C TIER II</v>
          </cell>
        </row>
        <row r="150">
          <cell r="E150" t="str">
            <v>INE261F08832</v>
          </cell>
          <cell r="F150" t="str">
            <v>7.69% Nabard 31-Mar-2032</v>
          </cell>
          <cell r="G150" t="str">
            <v>NABARD</v>
          </cell>
          <cell r="H150" t="str">
            <v>64199</v>
          </cell>
          <cell r="I150" t="str">
            <v>Other monetary intermediation services n.e.c.</v>
          </cell>
          <cell r="J150" t="str">
            <v>Social and
Commercial
Infrastructure</v>
          </cell>
          <cell r="K150" t="str">
            <v>Bonds</v>
          </cell>
          <cell r="L150">
            <v>1</v>
          </cell>
          <cell r="M150">
            <v>990152</v>
          </cell>
          <cell r="AI150" t="str">
            <v>Scheme C TIER II</v>
          </cell>
        </row>
        <row r="151">
          <cell r="E151" t="str">
            <v>INE115A07JS8</v>
          </cell>
          <cell r="F151" t="str">
            <v>8.48% LIC Housing 29 Jun 2026</v>
          </cell>
          <cell r="G151" t="str">
            <v>LIC HOUSING FINANCE LTD</v>
          </cell>
          <cell r="H151" t="str">
            <v>64192</v>
          </cell>
          <cell r="I151" t="str">
            <v>Activities of specialized institutions granting credit for house purchases</v>
          </cell>
          <cell r="J151" t="str">
            <v>Social and
Commercial
Infrastructure</v>
          </cell>
          <cell r="K151" t="str">
            <v>Bonds</v>
          </cell>
          <cell r="L151">
            <v>2</v>
          </cell>
          <cell r="M151">
            <v>2044484</v>
          </cell>
          <cell r="AI151" t="str">
            <v>Scheme C TIER II</v>
          </cell>
        </row>
        <row r="152">
          <cell r="E152" t="str">
            <v>INE296A07RO8</v>
          </cell>
          <cell r="F152" t="str">
            <v>6% Bajaj Finance 24-Dec-2025</v>
          </cell>
          <cell r="G152" t="str">
            <v>BAJAJ FINANCE LIMITED</v>
          </cell>
          <cell r="H152" t="str">
            <v>64920</v>
          </cell>
          <cell r="I152" t="str">
            <v>Other credit granting</v>
          </cell>
          <cell r="J152" t="str">
            <v>Social and
Commercial
Infrastructure</v>
          </cell>
          <cell r="K152" t="str">
            <v>Bonds</v>
          </cell>
          <cell r="L152">
            <v>1</v>
          </cell>
          <cell r="M152">
            <v>946329</v>
          </cell>
          <cell r="AI152" t="str">
            <v>Scheme C TIER II</v>
          </cell>
        </row>
        <row r="153">
          <cell r="E153" t="str">
            <v>INE514E08EL8</v>
          </cell>
          <cell r="F153" t="str">
            <v>8.15 % EXIM 05.03.2025</v>
          </cell>
          <cell r="G153" t="str">
            <v>EXPORT IMPORT BANK OF INDIA</v>
          </cell>
          <cell r="H153" t="str">
            <v>64199</v>
          </cell>
          <cell r="I153" t="str">
            <v>Other monetary intermediation services n.e.c.</v>
          </cell>
          <cell r="J153" t="str">
            <v>Social and
Commercial
Infrastructure</v>
          </cell>
          <cell r="K153" t="str">
            <v>Bonds</v>
          </cell>
          <cell r="L153">
            <v>1</v>
          </cell>
          <cell r="M153">
            <v>1023975</v>
          </cell>
          <cell r="AI153" t="str">
            <v>Scheme C TIER II</v>
          </cell>
        </row>
        <row r="154">
          <cell r="E154" t="str">
            <v>INE001A07SW3</v>
          </cell>
          <cell r="F154" t="str">
            <v>6.83% HDFC 2031 08-Jan-2031</v>
          </cell>
          <cell r="G154" t="str">
            <v>HOUSING DEVELOPMENT FINANCE CORPORA</v>
          </cell>
          <cell r="H154" t="str">
            <v>64192</v>
          </cell>
          <cell r="I154" t="str">
            <v>Activities of specialized institutions granting credit for house purchases</v>
          </cell>
          <cell r="J154" t="str">
            <v>Social and
Commercial
Infrastructure</v>
          </cell>
          <cell r="K154" t="str">
            <v>Bonds</v>
          </cell>
          <cell r="L154">
            <v>2</v>
          </cell>
          <cell r="M154">
            <v>1876470</v>
          </cell>
          <cell r="AI154" t="str">
            <v>Scheme C TIER II</v>
          </cell>
        </row>
        <row r="155">
          <cell r="E155" t="str">
            <v>INE296A07RN0</v>
          </cell>
          <cell r="F155" t="str">
            <v>6.92% Bajaj Finance 24-Dec-2030</v>
          </cell>
          <cell r="G155" t="str">
            <v>BAJAJ FINANCE LIMITED</v>
          </cell>
          <cell r="H155" t="str">
            <v>64920</v>
          </cell>
          <cell r="I155" t="str">
            <v>Other credit granting</v>
          </cell>
          <cell r="J155" t="str">
            <v>Social and
Commercial
Infrastructure</v>
          </cell>
          <cell r="K155" t="str">
            <v>Bonds</v>
          </cell>
          <cell r="L155">
            <v>2</v>
          </cell>
          <cell r="M155">
            <v>1863496</v>
          </cell>
          <cell r="AI155" t="str">
            <v>Scheme C TIER II</v>
          </cell>
        </row>
        <row r="156">
          <cell r="E156" t="str">
            <v>INE115A07OF5</v>
          </cell>
          <cell r="F156" t="str">
            <v>7.99% LIC Housing 12 July 2029 Put Option (12July2021)</v>
          </cell>
          <cell r="G156" t="str">
            <v>LIC HOUSING FINANCE LTD</v>
          </cell>
          <cell r="H156" t="str">
            <v>64192</v>
          </cell>
          <cell r="I156" t="str">
            <v>Activities of specialized institutions granting credit for house purchases</v>
          </cell>
          <cell r="J156" t="str">
            <v>Social and
Commercial
Infrastructure</v>
          </cell>
          <cell r="K156" t="str">
            <v>Bonds</v>
          </cell>
          <cell r="L156">
            <v>2</v>
          </cell>
          <cell r="M156">
            <v>2006102</v>
          </cell>
          <cell r="AI156" t="str">
            <v>Scheme C TIER II</v>
          </cell>
        </row>
        <row r="157">
          <cell r="E157" t="str">
            <v>INE848E07476</v>
          </cell>
          <cell r="F157" t="str">
            <v>8.78% NHPC 11-Sept-2027</v>
          </cell>
          <cell r="G157" t="str">
            <v>NHPC LIMITED</v>
          </cell>
          <cell r="H157" t="str">
            <v>35101</v>
          </cell>
          <cell r="I157" t="str">
            <v>Electric power generation by hydroelectric power plants</v>
          </cell>
          <cell r="J157" t="str">
            <v>Social and
Commercial
Infrastructure</v>
          </cell>
          <cell r="K157" t="str">
            <v>Bonds</v>
          </cell>
          <cell r="L157">
            <v>30</v>
          </cell>
          <cell r="M157">
            <v>3164322</v>
          </cell>
          <cell r="AI157" t="str">
            <v>Scheme C TIER II</v>
          </cell>
        </row>
        <row r="158">
          <cell r="E158" t="str">
            <v>INE094A08093</v>
          </cell>
          <cell r="F158" t="str">
            <v>6.63% HPCL(Hindustan Petroleum Corporation Ltd)11.04.2031</v>
          </cell>
          <cell r="G158" t="str">
            <v>HINDUSTAN PETROLEUM CORPORATION LIM</v>
          </cell>
          <cell r="H158" t="str">
            <v>19201</v>
          </cell>
          <cell r="I158" t="str">
            <v>Production of liquid and gaseous fuels, illuminating oils, lubricating</v>
          </cell>
          <cell r="J158" t="str">
            <v>Social and
Commercial
Infrastructure</v>
          </cell>
          <cell r="K158" t="str">
            <v>Bonds</v>
          </cell>
          <cell r="L158">
            <v>1</v>
          </cell>
          <cell r="M158">
            <v>930899</v>
          </cell>
          <cell r="AI158" t="str">
            <v>Scheme C TIER II</v>
          </cell>
        </row>
        <row r="159">
          <cell r="E159" t="str">
            <v>INE053F09GR4</v>
          </cell>
          <cell r="F159" t="str">
            <v>8.80% IRFC BOND 03/02/2030</v>
          </cell>
          <cell r="G159" t="str">
            <v>INDIAN RAILWAY FINANCE CORPN. LTD</v>
          </cell>
          <cell r="H159" t="str">
            <v>64920</v>
          </cell>
          <cell r="I159" t="str">
            <v>Other credit granting</v>
          </cell>
          <cell r="J159" t="str">
            <v>Social and
Commercial
Infrastructure</v>
          </cell>
          <cell r="K159" t="str">
            <v>Bonds</v>
          </cell>
          <cell r="L159">
            <v>1</v>
          </cell>
          <cell r="M159">
            <v>1067775</v>
          </cell>
          <cell r="AI159" t="str">
            <v>Scheme C TIER II</v>
          </cell>
        </row>
        <row r="160">
          <cell r="E160" t="str">
            <v>INF846K01N65</v>
          </cell>
          <cell r="F160" t="str">
            <v>AXIS OVERNIGHT FUND - DIRECT PLAN- GROWTH OPTION</v>
          </cell>
          <cell r="G160" t="str">
            <v>AXIS MUTUAL FUND</v>
          </cell>
          <cell r="H160" t="str">
            <v>66301</v>
          </cell>
          <cell r="I160" t="str">
            <v>Management of mutual funds</v>
          </cell>
          <cell r="J160">
            <v>0</v>
          </cell>
          <cell r="K160" t="str">
            <v>MF</v>
          </cell>
          <cell r="L160">
            <v>6540.8620000000001</v>
          </cell>
          <cell r="M160">
            <v>7423930.7000000002</v>
          </cell>
          <cell r="AI160" t="str">
            <v>Scheme C TIER II</v>
          </cell>
        </row>
        <row r="161">
          <cell r="E161" t="str">
            <v>INE079A01024</v>
          </cell>
          <cell r="F161" t="str">
            <v>AMBUJA CEMENTS LTD</v>
          </cell>
          <cell r="G161" t="str">
            <v>AMBUJA CEMENTS LTD.</v>
          </cell>
          <cell r="H161" t="str">
            <v>23941</v>
          </cell>
          <cell r="I161" t="str">
            <v>Manufacture of clinkers and cement</v>
          </cell>
          <cell r="J161">
            <v>0</v>
          </cell>
          <cell r="K161" t="str">
            <v>Equity</v>
          </cell>
          <cell r="L161">
            <v>37750</v>
          </cell>
          <cell r="M161">
            <v>13703250</v>
          </cell>
          <cell r="AI161" t="str">
            <v>Scheme E TIER I</v>
          </cell>
        </row>
        <row r="162">
          <cell r="E162" t="str">
            <v>INE002A01018</v>
          </cell>
          <cell r="F162" t="str">
            <v>RELIANCE INDUSTRIES LIMITED</v>
          </cell>
          <cell r="G162" t="str">
            <v>RELIANCE INDUSTRIES LTD.</v>
          </cell>
          <cell r="H162" t="str">
            <v>19209</v>
          </cell>
          <cell r="I162" t="str">
            <v>Manufacture of other petroleum n.e.c.</v>
          </cell>
          <cell r="J162">
            <v>0</v>
          </cell>
          <cell r="K162" t="str">
            <v>Equity</v>
          </cell>
          <cell r="L162">
            <v>83294</v>
          </cell>
          <cell r="M162">
            <v>216202071.09999999</v>
          </cell>
          <cell r="AI162" t="str">
            <v>Scheme E TIER I</v>
          </cell>
        </row>
        <row r="163">
          <cell r="E163" t="str">
            <v>INE089A01023</v>
          </cell>
          <cell r="F163" t="str">
            <v>Dr. Reddy's Laboratories Limited</v>
          </cell>
          <cell r="G163" t="str">
            <v>DR REDDY LABORATORIES</v>
          </cell>
          <cell r="H163" t="str">
            <v>21002</v>
          </cell>
          <cell r="I163" t="str">
            <v>Manufacture of allopathic pharmaceutical preparations</v>
          </cell>
          <cell r="J163">
            <v>0</v>
          </cell>
          <cell r="K163" t="str">
            <v>Equity</v>
          </cell>
          <cell r="L163">
            <v>4515</v>
          </cell>
          <cell r="M163">
            <v>19838007</v>
          </cell>
          <cell r="AI163" t="str">
            <v>Scheme E TIER I</v>
          </cell>
        </row>
        <row r="164">
          <cell r="E164" t="str">
            <v>INE585B01010</v>
          </cell>
          <cell r="F164" t="str">
            <v>MARUTI SUZUKI INDIA LTD.</v>
          </cell>
          <cell r="G164" t="str">
            <v>MARUTI SUZUKI INDIA LTD.</v>
          </cell>
          <cell r="H164" t="str">
            <v>29101</v>
          </cell>
          <cell r="I164" t="str">
            <v>Manufacture of passenger cars</v>
          </cell>
          <cell r="J164">
            <v>0</v>
          </cell>
          <cell r="K164" t="str">
            <v>Equity</v>
          </cell>
          <cell r="L164">
            <v>4586</v>
          </cell>
          <cell r="M164">
            <v>38846859.5</v>
          </cell>
          <cell r="AI164" t="str">
            <v>Scheme E TIER I</v>
          </cell>
        </row>
        <row r="165">
          <cell r="E165" t="str">
            <v>INE237A01028</v>
          </cell>
          <cell r="F165" t="str">
            <v>KOTAK MAHINDRA BANK LIMITED</v>
          </cell>
          <cell r="G165" t="str">
            <v>KOTAK MAHINDRA BANK LTD</v>
          </cell>
          <cell r="H165" t="str">
            <v>64191</v>
          </cell>
          <cell r="I165" t="str">
            <v>Monetary intermediation of commercial banks, saving banks. postal savings</v>
          </cell>
          <cell r="J165">
            <v>0</v>
          </cell>
          <cell r="K165" t="str">
            <v>Equity</v>
          </cell>
          <cell r="L165">
            <v>38587</v>
          </cell>
          <cell r="M165">
            <v>64096865.700000003</v>
          </cell>
          <cell r="AI165" t="str">
            <v>Scheme E TIER I</v>
          </cell>
        </row>
        <row r="166">
          <cell r="E166" t="str">
            <v>INE030A01027</v>
          </cell>
          <cell r="F166" t="str">
            <v>HINDUSTAN UNILEVER LIMITED</v>
          </cell>
          <cell r="G166" t="str">
            <v>HINDUSTAN LEVER LTD.</v>
          </cell>
          <cell r="H166" t="str">
            <v>20231</v>
          </cell>
          <cell r="I166" t="str">
            <v>Manufacture of soap all forms</v>
          </cell>
          <cell r="J166">
            <v>0</v>
          </cell>
          <cell r="K166" t="str">
            <v>Equity</v>
          </cell>
          <cell r="L166">
            <v>32917</v>
          </cell>
          <cell r="M166">
            <v>73424660.200000003</v>
          </cell>
          <cell r="AI166" t="str">
            <v>Scheme E TIER I</v>
          </cell>
        </row>
        <row r="167">
          <cell r="E167" t="str">
            <v>INE280A01028</v>
          </cell>
          <cell r="F167" t="str">
            <v>Titan Company Limited</v>
          </cell>
          <cell r="G167" t="str">
            <v>TITAN COMPANY LIMITED</v>
          </cell>
          <cell r="H167" t="str">
            <v>32111</v>
          </cell>
          <cell r="I167" t="str">
            <v>Manufacture of jewellery of gold, silver and other precious or base metal</v>
          </cell>
          <cell r="J167">
            <v>0</v>
          </cell>
          <cell r="K167" t="str">
            <v>Equity</v>
          </cell>
          <cell r="L167">
            <v>5315</v>
          </cell>
          <cell r="M167">
            <v>10317743.75</v>
          </cell>
          <cell r="AI167" t="str">
            <v>Scheme E TIER I</v>
          </cell>
        </row>
        <row r="168">
          <cell r="E168" t="str">
            <v>INE021A01026</v>
          </cell>
          <cell r="F168" t="str">
            <v>ASIAN PAINTS LTD.</v>
          </cell>
          <cell r="G168" t="str">
            <v>ASIAN PAINT LIMITED</v>
          </cell>
          <cell r="H168" t="str">
            <v>20221</v>
          </cell>
          <cell r="I168" t="str">
            <v>Manufacture of paints and varnishes, enamels or lacquers</v>
          </cell>
          <cell r="J168">
            <v>0</v>
          </cell>
          <cell r="K168" t="str">
            <v>Equity</v>
          </cell>
          <cell r="L168">
            <v>10782</v>
          </cell>
          <cell r="M168">
            <v>29059646.399999999</v>
          </cell>
          <cell r="AI168" t="str">
            <v>Scheme E TIER I</v>
          </cell>
        </row>
        <row r="169">
          <cell r="E169" t="str">
            <v>INE296A01024</v>
          </cell>
          <cell r="F169" t="str">
            <v>Bajaj Finance Limited</v>
          </cell>
          <cell r="G169" t="str">
            <v>BAJAJ FINANCE LIMITED</v>
          </cell>
          <cell r="H169" t="str">
            <v>64920</v>
          </cell>
          <cell r="I169" t="str">
            <v>Other credit granting</v>
          </cell>
          <cell r="J169">
            <v>0</v>
          </cell>
          <cell r="K169" t="str">
            <v>Equity</v>
          </cell>
          <cell r="L169">
            <v>8070</v>
          </cell>
          <cell r="M169">
            <v>43582035</v>
          </cell>
          <cell r="AI169" t="str">
            <v>Scheme E TIER I</v>
          </cell>
        </row>
        <row r="170">
          <cell r="E170" t="str">
            <v>INE686F01025</v>
          </cell>
          <cell r="F170" t="str">
            <v>United Breweries Limited</v>
          </cell>
          <cell r="G170" t="str">
            <v>UNITED BREWERIES LIMITED</v>
          </cell>
          <cell r="H170" t="str">
            <v>11031</v>
          </cell>
          <cell r="I170" t="str">
            <v>Manufacture of beer</v>
          </cell>
          <cell r="J170">
            <v>0</v>
          </cell>
          <cell r="K170" t="str">
            <v>Equity</v>
          </cell>
          <cell r="L170">
            <v>4700</v>
          </cell>
          <cell r="M170">
            <v>6828160</v>
          </cell>
          <cell r="AI170" t="str">
            <v>Scheme E TIER I</v>
          </cell>
        </row>
        <row r="171">
          <cell r="E171" t="str">
            <v>INE029A01011</v>
          </cell>
          <cell r="F171" t="str">
            <v>Bharat Petroleum Corporation Limited</v>
          </cell>
          <cell r="G171" t="str">
            <v>BHARAT PETROLIUM CORPORATION LIMITE</v>
          </cell>
          <cell r="H171" t="str">
            <v>19201</v>
          </cell>
          <cell r="I171" t="str">
            <v>Production of liquid and gaseous fuels, illuminating oils, lubricating</v>
          </cell>
          <cell r="J171">
            <v>0</v>
          </cell>
          <cell r="K171" t="str">
            <v>Equity</v>
          </cell>
          <cell r="L171">
            <v>60575</v>
          </cell>
          <cell r="M171">
            <v>18681330</v>
          </cell>
          <cell r="AI171" t="str">
            <v>Scheme E TIER I</v>
          </cell>
        </row>
        <row r="172">
          <cell r="E172" t="str">
            <v>INE111A01025</v>
          </cell>
          <cell r="F172" t="str">
            <v>Container Corporation of India Limited</v>
          </cell>
          <cell r="G172" t="str">
            <v>CONTAINER CORPORATION OF INDIA LTD</v>
          </cell>
          <cell r="H172" t="str">
            <v>49120</v>
          </cell>
          <cell r="I172" t="str">
            <v>Freight rail transport</v>
          </cell>
          <cell r="J172">
            <v>0</v>
          </cell>
          <cell r="K172" t="str">
            <v>Equity</v>
          </cell>
          <cell r="L172">
            <v>14750</v>
          </cell>
          <cell r="M172">
            <v>8765925</v>
          </cell>
          <cell r="AI172" t="str">
            <v>Scheme E TIER I</v>
          </cell>
        </row>
        <row r="173">
          <cell r="E173" t="str">
            <v>INE917I01010</v>
          </cell>
          <cell r="F173" t="str">
            <v>Bajaj Auto Limited</v>
          </cell>
          <cell r="G173" t="str">
            <v>BAJAJ AUTO LIMITED</v>
          </cell>
          <cell r="H173" t="str">
            <v>30911</v>
          </cell>
          <cell r="I173" t="str">
            <v>Manufacture of motorcycles, scooters, mopeds etc. and their</v>
          </cell>
          <cell r="J173">
            <v>0</v>
          </cell>
          <cell r="K173" t="str">
            <v>Equity</v>
          </cell>
          <cell r="L173">
            <v>3670</v>
          </cell>
          <cell r="M173">
            <v>13603222</v>
          </cell>
          <cell r="AI173" t="str">
            <v>Scheme E TIER I</v>
          </cell>
        </row>
        <row r="174">
          <cell r="E174" t="str">
            <v>INE012A01025</v>
          </cell>
          <cell r="F174" t="str">
            <v>ACC Limited.</v>
          </cell>
          <cell r="G174" t="str">
            <v>ACC LIMITED</v>
          </cell>
          <cell r="H174" t="str">
            <v>23941</v>
          </cell>
          <cell r="I174" t="str">
            <v>Manufacture of clinkers and cement</v>
          </cell>
          <cell r="J174">
            <v>0</v>
          </cell>
          <cell r="K174" t="str">
            <v>Equity</v>
          </cell>
          <cell r="L174">
            <v>2475</v>
          </cell>
          <cell r="M174">
            <v>5251826.25</v>
          </cell>
          <cell r="AI174" t="str">
            <v>Scheme E TIER I</v>
          </cell>
        </row>
        <row r="175">
          <cell r="E175" t="str">
            <v>INE854D01024</v>
          </cell>
          <cell r="F175" t="str">
            <v>United Spirits Limited</v>
          </cell>
          <cell r="G175" t="str">
            <v>UNITED SPIRITS LIMITED</v>
          </cell>
          <cell r="H175" t="str">
            <v>11011</v>
          </cell>
          <cell r="I175" t="str">
            <v>Manufacture of distilled, potable, alcoholic beverages</v>
          </cell>
          <cell r="J175">
            <v>0</v>
          </cell>
          <cell r="K175" t="str">
            <v>Equity</v>
          </cell>
          <cell r="L175">
            <v>14850</v>
          </cell>
          <cell r="M175">
            <v>11282287.5</v>
          </cell>
          <cell r="AI175" t="str">
            <v>Scheme E TIER I</v>
          </cell>
        </row>
        <row r="176">
          <cell r="E176" t="str">
            <v>INE797F01020</v>
          </cell>
          <cell r="F176" t="str">
            <v>Jubilant Foodworks Limited.</v>
          </cell>
          <cell r="G176" t="str">
            <v>JUBILANT FOODWORKS LIMITED</v>
          </cell>
          <cell r="H176" t="str">
            <v>56101</v>
          </cell>
          <cell r="I176" t="str">
            <v>Restaurants without bars</v>
          </cell>
          <cell r="J176">
            <v>0</v>
          </cell>
          <cell r="K176" t="str">
            <v>Equity</v>
          </cell>
          <cell r="L176">
            <v>22175</v>
          </cell>
          <cell r="M176">
            <v>11359143.75</v>
          </cell>
          <cell r="AI176" t="str">
            <v>Scheme E TIER I</v>
          </cell>
        </row>
        <row r="177">
          <cell r="E177" t="str">
            <v>INE123W01016</v>
          </cell>
          <cell r="F177" t="str">
            <v>SBI LIFE INSURANCE COMPANY LIMITED</v>
          </cell>
          <cell r="G177" t="str">
            <v>SBI LIFE INSURANCE CO. LTD.</v>
          </cell>
          <cell r="H177" t="str">
            <v>65110</v>
          </cell>
          <cell r="I177" t="str">
            <v>Life insurance</v>
          </cell>
          <cell r="J177">
            <v>0</v>
          </cell>
          <cell r="K177" t="str">
            <v>Equity</v>
          </cell>
          <cell r="L177">
            <v>20060</v>
          </cell>
          <cell r="M177">
            <v>21696896</v>
          </cell>
          <cell r="AI177" t="str">
            <v>Scheme E TIER I</v>
          </cell>
        </row>
        <row r="178">
          <cell r="E178" t="str">
            <v>INE216A01030</v>
          </cell>
          <cell r="F178" t="str">
            <v>Britannia Industries Limited</v>
          </cell>
          <cell r="G178" t="str">
            <v>BRITANNIA INDUSTRIES LIMITED</v>
          </cell>
          <cell r="H178" t="str">
            <v>10712</v>
          </cell>
          <cell r="I178" t="str">
            <v>Manufacture of biscuits, cakes, pastries, rusks etc.</v>
          </cell>
          <cell r="J178">
            <v>0</v>
          </cell>
          <cell r="K178" t="str">
            <v>Equity</v>
          </cell>
          <cell r="L178">
            <v>3760</v>
          </cell>
          <cell r="M178">
            <v>13033664</v>
          </cell>
          <cell r="AI178" t="str">
            <v>Scheme E TIER I</v>
          </cell>
        </row>
        <row r="179">
          <cell r="E179" t="str">
            <v>INE465A01025</v>
          </cell>
          <cell r="F179" t="str">
            <v>Bharat Forge Limited</v>
          </cell>
          <cell r="G179" t="str">
            <v>BHARAT FORGE LIMITED</v>
          </cell>
          <cell r="H179" t="str">
            <v>25910</v>
          </cell>
          <cell r="I179" t="str">
            <v>Forging, pressing, stamping and roll-forming of metal; powder metallurgy</v>
          </cell>
          <cell r="J179">
            <v>0</v>
          </cell>
          <cell r="K179" t="str">
            <v>Equity</v>
          </cell>
          <cell r="L179">
            <v>19165</v>
          </cell>
          <cell r="M179">
            <v>12491747</v>
          </cell>
          <cell r="AI179" t="str">
            <v>Scheme E TIER I</v>
          </cell>
        </row>
        <row r="180">
          <cell r="E180" t="str">
            <v>INE192A01025</v>
          </cell>
          <cell r="F180" t="str">
            <v>Tata Consumer Products Limited</v>
          </cell>
          <cell r="G180" t="str">
            <v>TATA CONSUMER PRODUCTS LIMITED</v>
          </cell>
          <cell r="H180" t="str">
            <v>10791</v>
          </cell>
          <cell r="I180" t="str">
            <v>Processing and blending of tea including manufacture of instant tea</v>
          </cell>
          <cell r="J180">
            <v>0</v>
          </cell>
          <cell r="K180" t="str">
            <v>Equity</v>
          </cell>
          <cell r="L180">
            <v>10620</v>
          </cell>
          <cell r="M180">
            <v>7501437</v>
          </cell>
          <cell r="AI180" t="str">
            <v>Scheme E TIER I</v>
          </cell>
        </row>
        <row r="181">
          <cell r="E181" t="str">
            <v>INE016A01026</v>
          </cell>
          <cell r="F181" t="str">
            <v>Dabur India Limited</v>
          </cell>
          <cell r="G181" t="str">
            <v>DABUR INDIA LIMITED</v>
          </cell>
          <cell r="H181" t="str">
            <v>20236</v>
          </cell>
          <cell r="I181" t="str">
            <v>Manufacture of hair oil, shampoo, hair dye etc.</v>
          </cell>
          <cell r="J181">
            <v>0</v>
          </cell>
          <cell r="K181" t="str">
            <v>Equity</v>
          </cell>
          <cell r="L181">
            <v>29000</v>
          </cell>
          <cell r="M181">
            <v>14382550</v>
          </cell>
          <cell r="AI181" t="str">
            <v>Scheme E TIER I</v>
          </cell>
        </row>
        <row r="182">
          <cell r="E182" t="str">
            <v>INE070A01015</v>
          </cell>
          <cell r="F182" t="str">
            <v>Shree CEMENT LIMITED</v>
          </cell>
          <cell r="G182" t="str">
            <v>SHREE CEMENT LIMITED</v>
          </cell>
          <cell r="H182" t="str">
            <v>23949</v>
          </cell>
          <cell r="I182" t="str">
            <v>Manufacture of other cement and plaster n.e.c.</v>
          </cell>
          <cell r="J182">
            <v>0</v>
          </cell>
          <cell r="K182" t="str">
            <v>Equity</v>
          </cell>
          <cell r="L182">
            <v>306</v>
          </cell>
          <cell r="M182">
            <v>5816968.2000000002</v>
          </cell>
          <cell r="AI182" t="str">
            <v>Scheme E TIER I</v>
          </cell>
        </row>
        <row r="183">
          <cell r="E183" t="str">
            <v>INE298A01020</v>
          </cell>
          <cell r="F183" t="str">
            <v>CUMMINS INDIA LIMITED</v>
          </cell>
          <cell r="G183" t="str">
            <v>CUMMINS INDIA LIMITED FV 2</v>
          </cell>
          <cell r="H183" t="str">
            <v>28110</v>
          </cell>
          <cell r="I183" t="str">
            <v>Manufacture of engines and turbines, except aircraft, vehicle</v>
          </cell>
          <cell r="J183">
            <v>0</v>
          </cell>
          <cell r="K183" t="str">
            <v>Equity</v>
          </cell>
          <cell r="L183">
            <v>16290</v>
          </cell>
          <cell r="M183">
            <v>16684218</v>
          </cell>
          <cell r="AI183" t="str">
            <v>Scheme E TIER I</v>
          </cell>
        </row>
        <row r="184">
          <cell r="E184" t="str">
            <v>INE263A01024</v>
          </cell>
          <cell r="F184" t="str">
            <v>BHARAT ELECTRONICS LIMITED</v>
          </cell>
          <cell r="G184" t="str">
            <v>BHARAT ELECTRONICS LTD</v>
          </cell>
          <cell r="H184" t="str">
            <v>26515</v>
          </cell>
          <cell r="I184" t="str">
            <v>Manufacture of radar equipment, GPS devices, search, detection, navig</v>
          </cell>
          <cell r="J184">
            <v>0</v>
          </cell>
          <cell r="K184" t="str">
            <v>Equity</v>
          </cell>
          <cell r="L184">
            <v>48900</v>
          </cell>
          <cell r="M184">
            <v>11447490</v>
          </cell>
          <cell r="AI184" t="str">
            <v>Scheme E TIER I</v>
          </cell>
        </row>
        <row r="185">
          <cell r="E185" t="str">
            <v>INE669C01036</v>
          </cell>
          <cell r="F185" t="str">
            <v>TECH MAHINDRA LIMITED</v>
          </cell>
          <cell r="G185" t="str">
            <v>TECH MAHINDRA  LIMITED</v>
          </cell>
          <cell r="H185" t="str">
            <v>62020</v>
          </cell>
          <cell r="I185" t="str">
            <v>Computer consultancy</v>
          </cell>
          <cell r="J185">
            <v>0</v>
          </cell>
          <cell r="K185" t="str">
            <v>Equity</v>
          </cell>
          <cell r="L185">
            <v>23150</v>
          </cell>
          <cell r="M185">
            <v>23150000</v>
          </cell>
          <cell r="AI185" t="str">
            <v>Scheme E TIER I</v>
          </cell>
        </row>
        <row r="186">
          <cell r="E186" t="str">
            <v>INE860A01027</v>
          </cell>
          <cell r="F186" t="str">
            <v>HCL Technologies Limited</v>
          </cell>
          <cell r="G186" t="str">
            <v>HCL TECHNOLOGIES LTD</v>
          </cell>
          <cell r="H186" t="str">
            <v>62011</v>
          </cell>
          <cell r="I186" t="str">
            <v>Writing , modifying, testing of computer program</v>
          </cell>
          <cell r="J186">
            <v>0</v>
          </cell>
          <cell r="K186" t="str">
            <v>Equity</v>
          </cell>
          <cell r="L186">
            <v>29680</v>
          </cell>
          <cell r="M186">
            <v>28886060</v>
          </cell>
          <cell r="AI186" t="str">
            <v>Scheme E TIER I</v>
          </cell>
        </row>
        <row r="187">
          <cell r="E187" t="str">
            <v>INE733E01010</v>
          </cell>
          <cell r="F187" t="str">
            <v>NTPC LIMITED</v>
          </cell>
          <cell r="G187" t="str">
            <v>NTPC LIMITED</v>
          </cell>
          <cell r="H187" t="str">
            <v>35102</v>
          </cell>
          <cell r="I187" t="str">
            <v>Electric power generation by coal based thermal power plants</v>
          </cell>
          <cell r="J187">
            <v>0</v>
          </cell>
          <cell r="K187" t="str">
            <v>Equity</v>
          </cell>
          <cell r="L187">
            <v>192050</v>
          </cell>
          <cell r="M187">
            <v>27443945</v>
          </cell>
          <cell r="AI187" t="str">
            <v>Scheme E TIER I</v>
          </cell>
        </row>
        <row r="188">
          <cell r="E188" t="str">
            <v>INE009A01021</v>
          </cell>
          <cell r="F188" t="str">
            <v>INFOSYS LTD EQ</v>
          </cell>
          <cell r="G188" t="str">
            <v>INFOSYS  LIMITED</v>
          </cell>
          <cell r="H188" t="str">
            <v>62011</v>
          </cell>
          <cell r="I188" t="str">
            <v>Writing , modifying, testing of computer program</v>
          </cell>
          <cell r="J188">
            <v>0</v>
          </cell>
          <cell r="K188" t="str">
            <v>Equity</v>
          </cell>
          <cell r="L188">
            <v>112065</v>
          </cell>
          <cell r="M188">
            <v>163827823.5</v>
          </cell>
          <cell r="AI188" t="str">
            <v>Scheme E TIER I</v>
          </cell>
        </row>
        <row r="189">
          <cell r="E189" t="str">
            <v>INE040A01034</v>
          </cell>
          <cell r="F189" t="str">
            <v>HDFC BANK LTD</v>
          </cell>
          <cell r="G189" t="str">
            <v>HDFC BANK LTD</v>
          </cell>
          <cell r="H189" t="str">
            <v>64191</v>
          </cell>
          <cell r="I189" t="str">
            <v>Monetary intermediation of commercial banks, saving banks. postal savings</v>
          </cell>
          <cell r="J189">
            <v>0</v>
          </cell>
          <cell r="K189" t="str">
            <v>Equity</v>
          </cell>
          <cell r="L189">
            <v>125332</v>
          </cell>
          <cell r="M189">
            <v>168947536</v>
          </cell>
          <cell r="AI189" t="str">
            <v>Scheme E TIER I</v>
          </cell>
        </row>
        <row r="190">
          <cell r="E190" t="str">
            <v>INE038A01020</v>
          </cell>
          <cell r="F190" t="str">
            <v>HINDALCO INDUSTRIES LTD.</v>
          </cell>
          <cell r="G190" t="str">
            <v>HINDALCO INDUSTRIES LTD.</v>
          </cell>
          <cell r="H190" t="str">
            <v>24202</v>
          </cell>
          <cell r="I190" t="str">
            <v>Manufacture of Aluminium from alumina and by other methods and products</v>
          </cell>
          <cell r="J190">
            <v>0</v>
          </cell>
          <cell r="K190" t="str">
            <v>Equity</v>
          </cell>
          <cell r="L190">
            <v>34440</v>
          </cell>
          <cell r="M190">
            <v>11663106</v>
          </cell>
          <cell r="AI190" t="str">
            <v>Scheme E TIER I</v>
          </cell>
        </row>
        <row r="191">
          <cell r="E191" t="str">
            <v>INE059A01026</v>
          </cell>
          <cell r="F191" t="str">
            <v>CIPLA LIMITED</v>
          </cell>
          <cell r="G191" t="str">
            <v>CIPLA  LIMITED</v>
          </cell>
          <cell r="H191" t="str">
            <v>21001</v>
          </cell>
          <cell r="I191" t="str">
            <v>Manufacture of medicinal substances used in the manufacture of pharmaceuticals:</v>
          </cell>
          <cell r="J191">
            <v>0</v>
          </cell>
          <cell r="K191" t="str">
            <v>Equity</v>
          </cell>
          <cell r="L191">
            <v>18690</v>
          </cell>
          <cell r="M191">
            <v>17142468</v>
          </cell>
          <cell r="AI191" t="str">
            <v>Scheme E TIER I</v>
          </cell>
        </row>
        <row r="192">
          <cell r="E192" t="str">
            <v>INE081A01012</v>
          </cell>
          <cell r="F192" t="str">
            <v>TATA STEEL LIMITED.</v>
          </cell>
          <cell r="G192" t="str">
            <v>TATA STEEL LTD</v>
          </cell>
          <cell r="H192" t="str">
            <v>24319</v>
          </cell>
          <cell r="I192" t="str">
            <v>Manufacture of other iron and steel casting and products thereof</v>
          </cell>
          <cell r="J192">
            <v>0</v>
          </cell>
          <cell r="K192" t="str">
            <v>Equity</v>
          </cell>
          <cell r="L192">
            <v>25985</v>
          </cell>
          <cell r="M192">
            <v>22530294.25</v>
          </cell>
          <cell r="AI192" t="str">
            <v>Scheme E TIER I</v>
          </cell>
        </row>
        <row r="193">
          <cell r="E193" t="str">
            <v>INE062A01020</v>
          </cell>
          <cell r="F193" t="str">
            <v>STATE BANK OF INDIA</v>
          </cell>
          <cell r="G193" t="str">
            <v>STATE BANK OF INDIA</v>
          </cell>
          <cell r="H193" t="str">
            <v>64191</v>
          </cell>
          <cell r="I193" t="str">
            <v>Monetary intermediation of commercial banks, saving banks. postal savings</v>
          </cell>
          <cell r="J193">
            <v>0</v>
          </cell>
          <cell r="K193" t="str">
            <v>Equity</v>
          </cell>
          <cell r="L193">
            <v>157950</v>
          </cell>
          <cell r="M193">
            <v>73588905</v>
          </cell>
          <cell r="AI193" t="str">
            <v>Scheme E TIER I</v>
          </cell>
        </row>
        <row r="194">
          <cell r="E194" t="str">
            <v>INE095A01012</v>
          </cell>
          <cell r="F194" t="str">
            <v>IndusInd Bank Limited</v>
          </cell>
          <cell r="G194" t="str">
            <v>INDUS IND BANK LTD</v>
          </cell>
          <cell r="H194" t="str">
            <v>64191</v>
          </cell>
          <cell r="I194" t="str">
            <v>Monetary intermediation of commercial banks, saving banks. postal savings</v>
          </cell>
          <cell r="J194">
            <v>0</v>
          </cell>
          <cell r="K194" t="str">
            <v>Equity</v>
          </cell>
          <cell r="L194">
            <v>12706</v>
          </cell>
          <cell r="M194">
            <v>10093011.1</v>
          </cell>
          <cell r="AI194" t="str">
            <v>Scheme E TIER I</v>
          </cell>
        </row>
        <row r="195">
          <cell r="E195" t="str">
            <v>INE154A01025</v>
          </cell>
          <cell r="F195" t="str">
            <v>ITC LTD</v>
          </cell>
          <cell r="G195" t="str">
            <v>ITC LTD</v>
          </cell>
          <cell r="H195" t="str">
            <v>12003</v>
          </cell>
          <cell r="I195" t="str">
            <v>Manufacture of cigarettes, cigarette tobacco</v>
          </cell>
          <cell r="J195">
            <v>0</v>
          </cell>
          <cell r="K195" t="str">
            <v>Equity</v>
          </cell>
          <cell r="L195">
            <v>239220</v>
          </cell>
          <cell r="M195">
            <v>65426670</v>
          </cell>
          <cell r="AI195" t="str">
            <v>Scheme E TIER I</v>
          </cell>
        </row>
        <row r="196">
          <cell r="E196" t="str">
            <v>INE001A01036</v>
          </cell>
          <cell r="F196" t="str">
            <v>HOUSING DEVELOPMENT FINANCE CORPORATION</v>
          </cell>
          <cell r="G196" t="str">
            <v>HOUSING DEVELOPMENT FINANCE CORPORA</v>
          </cell>
          <cell r="H196" t="str">
            <v>64192</v>
          </cell>
          <cell r="I196" t="str">
            <v>Activities of specialized institutions granting credit for house purchases</v>
          </cell>
          <cell r="J196">
            <v>0</v>
          </cell>
          <cell r="K196" t="str">
            <v>Equity</v>
          </cell>
          <cell r="L196">
            <v>40271</v>
          </cell>
          <cell r="M196">
            <v>87422300.349999994</v>
          </cell>
          <cell r="AI196" t="str">
            <v>Scheme E TIER I</v>
          </cell>
        </row>
        <row r="197">
          <cell r="E197" t="str">
            <v>INE044A01036</v>
          </cell>
          <cell r="F197" t="str">
            <v>SUN PHARMACEUTICALS INDUSTRIES LTD</v>
          </cell>
          <cell r="G197" t="str">
            <v>SUN PHARMACEUTICAL INDS LTD</v>
          </cell>
          <cell r="H197" t="str">
            <v>21001</v>
          </cell>
          <cell r="I197" t="str">
            <v>Manufacture of medicinal substances used in the manufacture of pharmaceuticals:</v>
          </cell>
          <cell r="J197">
            <v>0</v>
          </cell>
          <cell r="K197" t="str">
            <v>Equity</v>
          </cell>
          <cell r="L197">
            <v>37505</v>
          </cell>
          <cell r="M197">
            <v>31151653</v>
          </cell>
          <cell r="AI197" t="str">
            <v>Scheme E TIER I</v>
          </cell>
        </row>
        <row r="198">
          <cell r="E198" t="str">
            <v>INE239A01016</v>
          </cell>
          <cell r="F198" t="str">
            <v>NESTLE INDIA LTD</v>
          </cell>
          <cell r="G198" t="str">
            <v>NESTLE INDIA LTD</v>
          </cell>
          <cell r="H198" t="str">
            <v>10502</v>
          </cell>
          <cell r="I198" t="str">
            <v>Manufacture of milk-powder, ice-cream powder and condensed milk except</v>
          </cell>
          <cell r="J198">
            <v>0</v>
          </cell>
          <cell r="K198" t="str">
            <v>Equity</v>
          </cell>
          <cell r="L198">
            <v>1152</v>
          </cell>
          <cell r="M198">
            <v>20125440</v>
          </cell>
          <cell r="AI198" t="str">
            <v>Scheme E TIER I</v>
          </cell>
        </row>
        <row r="199">
          <cell r="E199" t="str">
            <v>INE752E01010</v>
          </cell>
          <cell r="F199" t="str">
            <v>POWER GRID CORPORATION OF INDIA LIMITED</v>
          </cell>
          <cell r="G199" t="str">
            <v>POWER GRID CORPN OF INDIA LTD</v>
          </cell>
          <cell r="H199" t="str">
            <v>35107</v>
          </cell>
          <cell r="I199" t="str">
            <v>Transmission of electric energy</v>
          </cell>
          <cell r="J199">
            <v>0</v>
          </cell>
          <cell r="K199" t="str">
            <v>Equity</v>
          </cell>
          <cell r="L199">
            <v>89320</v>
          </cell>
          <cell r="M199">
            <v>18926908</v>
          </cell>
          <cell r="AI199" t="str">
            <v>Scheme E TIER I</v>
          </cell>
        </row>
        <row r="200">
          <cell r="E200" t="str">
            <v>INE101A01026</v>
          </cell>
          <cell r="F200" t="str">
            <v>MAHINDRA AND MAHINDRA LTD</v>
          </cell>
          <cell r="G200" t="str">
            <v>MAHINDRA AND MAHINDRA LTD</v>
          </cell>
          <cell r="H200" t="str">
            <v>28211</v>
          </cell>
          <cell r="I200" t="str">
            <v>Manufacture of tractors used in agriculture and forestry</v>
          </cell>
          <cell r="J200">
            <v>0</v>
          </cell>
          <cell r="K200" t="str">
            <v>Equity</v>
          </cell>
          <cell r="L200">
            <v>27698</v>
          </cell>
          <cell r="M200">
            <v>30278068.699999999</v>
          </cell>
          <cell r="AI200" t="str">
            <v>Scheme E TIER I</v>
          </cell>
        </row>
        <row r="201">
          <cell r="E201" t="str">
            <v>INE238A01034</v>
          </cell>
          <cell r="F201" t="str">
            <v>AXIS BANK</v>
          </cell>
          <cell r="G201" t="str">
            <v>AXIS BANK LTD.</v>
          </cell>
          <cell r="H201" t="str">
            <v>64191</v>
          </cell>
          <cell r="I201" t="str">
            <v>Monetary intermediation of commercial banks, saving banks. postal savings</v>
          </cell>
          <cell r="J201">
            <v>0</v>
          </cell>
          <cell r="K201" t="str">
            <v>Equity</v>
          </cell>
          <cell r="L201">
            <v>79110</v>
          </cell>
          <cell r="M201">
            <v>50377248</v>
          </cell>
          <cell r="AI201" t="str">
            <v>Scheme E TIER I</v>
          </cell>
        </row>
        <row r="202">
          <cell r="E202" t="str">
            <v>INE018A01030</v>
          </cell>
          <cell r="F202" t="str">
            <v>LARSEN AND TOUBRO LIMITED</v>
          </cell>
          <cell r="G202" t="str">
            <v>LARSEN AND TOUBRO LTD</v>
          </cell>
          <cell r="H202" t="str">
            <v>42909</v>
          </cell>
          <cell r="I202" t="str">
            <v>Other civil engineering projects n.e.c.</v>
          </cell>
          <cell r="J202">
            <v>0</v>
          </cell>
          <cell r="K202" t="str">
            <v>Equity</v>
          </cell>
          <cell r="L202">
            <v>42836</v>
          </cell>
          <cell r="M202">
            <v>66749197</v>
          </cell>
          <cell r="AI202" t="str">
            <v>Scheme E TIER I</v>
          </cell>
        </row>
        <row r="203">
          <cell r="E203" t="str">
            <v>INE090A01021</v>
          </cell>
          <cell r="F203" t="str">
            <v>ICICI BANK LTD</v>
          </cell>
          <cell r="G203" t="str">
            <v>ICICI BANK LTD</v>
          </cell>
          <cell r="H203" t="str">
            <v>64191</v>
          </cell>
          <cell r="I203" t="str">
            <v>Monetary intermediation of commercial banks, saving banks. postal savings</v>
          </cell>
          <cell r="J203">
            <v>0</v>
          </cell>
          <cell r="K203" t="str">
            <v>Equity</v>
          </cell>
          <cell r="L203">
            <v>231816</v>
          </cell>
          <cell r="M203">
            <v>163940275.19999999</v>
          </cell>
          <cell r="AI203" t="str">
            <v>Scheme E TIER I</v>
          </cell>
        </row>
        <row r="204">
          <cell r="E204" t="str">
            <v>INE467B01029</v>
          </cell>
          <cell r="F204" t="str">
            <v>TATA CONSULTANCY SERVICES LIMITED</v>
          </cell>
          <cell r="G204" t="str">
            <v>TATA CONSULTANCY SERVICES LIMITED</v>
          </cell>
          <cell r="H204" t="str">
            <v>62020</v>
          </cell>
          <cell r="I204" t="str">
            <v>Computer consultancy</v>
          </cell>
          <cell r="J204">
            <v>0</v>
          </cell>
          <cell r="K204" t="str">
            <v>Equity</v>
          </cell>
          <cell r="L204">
            <v>28929</v>
          </cell>
          <cell r="M204">
            <v>94513935.900000006</v>
          </cell>
          <cell r="AI204" t="str">
            <v>Scheme E TIER I</v>
          </cell>
        </row>
        <row r="205">
          <cell r="E205" t="str">
            <v>INE129A01019</v>
          </cell>
          <cell r="F205" t="str">
            <v>GAIL (INDIA) LIMITED</v>
          </cell>
          <cell r="G205" t="str">
            <v>G A I L (INDIA) LTD</v>
          </cell>
          <cell r="H205" t="str">
            <v>35202</v>
          </cell>
          <cell r="I205" t="str">
            <v>Disrtibution and sale of gaseous fuels through mains</v>
          </cell>
          <cell r="J205">
            <v>0</v>
          </cell>
          <cell r="K205" t="str">
            <v>Equity</v>
          </cell>
          <cell r="L205">
            <v>58588</v>
          </cell>
          <cell r="M205">
            <v>7921097.5999999996</v>
          </cell>
          <cell r="AI205" t="str">
            <v>Scheme E TIER I</v>
          </cell>
        </row>
        <row r="206">
          <cell r="E206" t="str">
            <v>INE066A01021</v>
          </cell>
          <cell r="F206" t="str">
            <v>EICHER MOTORS LTD</v>
          </cell>
          <cell r="G206" t="str">
            <v>EICHER MOTORS LTD</v>
          </cell>
          <cell r="H206" t="str">
            <v>30911</v>
          </cell>
          <cell r="I206" t="str">
            <v>Manufacture of motorcycles, scooters, mopeds etc. and their</v>
          </cell>
          <cell r="J206">
            <v>0</v>
          </cell>
          <cell r="K206" t="str">
            <v>Equity</v>
          </cell>
          <cell r="L206">
            <v>3790</v>
          </cell>
          <cell r="M206">
            <v>10590586.5</v>
          </cell>
          <cell r="AI206" t="str">
            <v>Scheme E TIER I</v>
          </cell>
        </row>
        <row r="207">
          <cell r="E207" t="str">
            <v>INE397D01024</v>
          </cell>
          <cell r="F207" t="str">
            <v>BHARTI AIRTEL LTD</v>
          </cell>
          <cell r="G207" t="str">
            <v>BHARTI AIRTEL LTD</v>
          </cell>
          <cell r="H207" t="str">
            <v>61202</v>
          </cell>
          <cell r="I207" t="str">
            <v>Activities of maintaining and operating pageing</v>
          </cell>
          <cell r="J207">
            <v>0</v>
          </cell>
          <cell r="K207" t="str">
            <v>Equity</v>
          </cell>
          <cell r="L207">
            <v>83482</v>
          </cell>
          <cell r="M207">
            <v>57180995.899999999</v>
          </cell>
          <cell r="AI207" t="str">
            <v>Scheme E TIER I</v>
          </cell>
        </row>
        <row r="208">
          <cell r="E208" t="str">
            <v>INE481G01011</v>
          </cell>
          <cell r="F208" t="str">
            <v>UltraTech Cement Limited</v>
          </cell>
          <cell r="G208" t="str">
            <v>ULTRATECH CEMENT LIMITED</v>
          </cell>
          <cell r="H208" t="str">
            <v>23941</v>
          </cell>
          <cell r="I208" t="str">
            <v>Manufacture of clinkers and cement</v>
          </cell>
          <cell r="J208">
            <v>0</v>
          </cell>
          <cell r="K208" t="str">
            <v>Equity</v>
          </cell>
          <cell r="L208">
            <v>6450</v>
          </cell>
          <cell r="M208">
            <v>36167085</v>
          </cell>
          <cell r="AI208" t="str">
            <v>Scheme E TIER I</v>
          </cell>
        </row>
        <row r="209">
          <cell r="E209" t="str">
            <v>INE155A01022</v>
          </cell>
          <cell r="F209" t="str">
            <v>TATA MOTORS LTD</v>
          </cell>
          <cell r="G209" t="str">
            <v>TATA MOTORS LTD</v>
          </cell>
          <cell r="H209" t="str">
            <v>29102</v>
          </cell>
          <cell r="I209" t="str">
            <v>Manufacture of commercial vehicles such as vans, lorries, over-the-road</v>
          </cell>
          <cell r="J209">
            <v>0</v>
          </cell>
          <cell r="K209" t="str">
            <v>Equity</v>
          </cell>
          <cell r="L209">
            <v>48550</v>
          </cell>
          <cell r="M209">
            <v>19992890</v>
          </cell>
          <cell r="AI209" t="str">
            <v>Scheme E TIER I</v>
          </cell>
        </row>
        <row r="210">
          <cell r="E210" t="str">
            <v>INE245A01021</v>
          </cell>
          <cell r="F210" t="str">
            <v>TATA POWER COMPANY LIMITED</v>
          </cell>
          <cell r="G210" t="str">
            <v>TATA POWER COMPANY LIMITED</v>
          </cell>
          <cell r="H210" t="str">
            <v>35102</v>
          </cell>
          <cell r="I210" t="str">
            <v>Electric power generation by coal based thermal power plants</v>
          </cell>
          <cell r="J210">
            <v>0</v>
          </cell>
          <cell r="K210" t="str">
            <v>Equity</v>
          </cell>
          <cell r="L210">
            <v>43000</v>
          </cell>
          <cell r="M210">
            <v>8694600</v>
          </cell>
          <cell r="AI210" t="str">
            <v>Scheme E TIER I</v>
          </cell>
        </row>
        <row r="211">
          <cell r="E211" t="str">
            <v>INE849A01020</v>
          </cell>
          <cell r="F211" t="str">
            <v>TRENT LTD</v>
          </cell>
          <cell r="G211" t="str">
            <v>TRENT LTD</v>
          </cell>
          <cell r="H211" t="str">
            <v>47711</v>
          </cell>
          <cell r="I211" t="str">
            <v>Retail sale of readymade garments, hosiery goods, other articles</v>
          </cell>
          <cell r="J211">
            <v>0</v>
          </cell>
          <cell r="K211" t="str">
            <v>Equity</v>
          </cell>
          <cell r="L211">
            <v>10500</v>
          </cell>
          <cell r="M211">
            <v>11278575</v>
          </cell>
          <cell r="AI211" t="str">
            <v>Scheme E TIER I</v>
          </cell>
        </row>
        <row r="212">
          <cell r="E212" t="str">
            <v>INE121A01024</v>
          </cell>
          <cell r="F212" t="str">
            <v>CHOLAMANDALAM INVESTMENT AND FINANCE COMPANY</v>
          </cell>
          <cell r="G212" t="str">
            <v>CHOLAMANDALAM INVESTMENT AND FIN. C</v>
          </cell>
          <cell r="H212" t="str">
            <v>64920</v>
          </cell>
          <cell r="I212" t="str">
            <v>Other credit granting</v>
          </cell>
          <cell r="J212">
            <v>0</v>
          </cell>
          <cell r="K212" t="str">
            <v>Equity</v>
          </cell>
          <cell r="L212">
            <v>17860</v>
          </cell>
          <cell r="M212">
            <v>11064270</v>
          </cell>
          <cell r="AI212" t="str">
            <v>Scheme E TIER I</v>
          </cell>
        </row>
        <row r="213">
          <cell r="E213" t="str">
            <v>INE361B01024</v>
          </cell>
          <cell r="F213" t="str">
            <v>DIVI'S LABORATORIES LTD</v>
          </cell>
          <cell r="G213" t="str">
            <v>DIVIS LABORATORIES LTD</v>
          </cell>
          <cell r="H213" t="str">
            <v>21002</v>
          </cell>
          <cell r="I213" t="str">
            <v>Manufacture of allopathic pharmaceutical preparations</v>
          </cell>
          <cell r="J213">
            <v>0</v>
          </cell>
          <cell r="K213" t="str">
            <v>Equity</v>
          </cell>
          <cell r="L213">
            <v>3990</v>
          </cell>
          <cell r="M213">
            <v>14485296</v>
          </cell>
          <cell r="AI213" t="str">
            <v>Scheme E TIER I</v>
          </cell>
        </row>
        <row r="214">
          <cell r="E214" t="str">
            <v>INE299U01018</v>
          </cell>
          <cell r="F214" t="str">
            <v>Crompton Greaves Consumer Electricals</v>
          </cell>
          <cell r="G214" t="str">
            <v>CROMPTON GREAVES CONSUMER ELECTRICA</v>
          </cell>
          <cell r="H214" t="str">
            <v>27400</v>
          </cell>
          <cell r="I214" t="str">
            <v>Manufacture of electric lighting equipment</v>
          </cell>
          <cell r="J214">
            <v>0</v>
          </cell>
          <cell r="K214" t="str">
            <v>Equity</v>
          </cell>
          <cell r="L214">
            <v>19850</v>
          </cell>
          <cell r="M214">
            <v>6751977.5</v>
          </cell>
          <cell r="AI214" t="str">
            <v>Scheme E TIER I</v>
          </cell>
        </row>
        <row r="215">
          <cell r="E215" t="str">
            <v>INE203G01027</v>
          </cell>
          <cell r="F215" t="str">
            <v>INDRAPRASTHA GAS</v>
          </cell>
          <cell r="G215" t="str">
            <v>INDRAPRASTHA GAS LIMITED</v>
          </cell>
          <cell r="H215" t="str">
            <v>35202</v>
          </cell>
          <cell r="I215" t="str">
            <v>Disrtibution and sale of gaseous fuels through mains</v>
          </cell>
          <cell r="J215">
            <v>0</v>
          </cell>
          <cell r="K215" t="str">
            <v>Equity</v>
          </cell>
          <cell r="L215">
            <v>29820</v>
          </cell>
          <cell r="M215">
            <v>10612938</v>
          </cell>
          <cell r="AI215" t="str">
            <v>Scheme E TIER I</v>
          </cell>
        </row>
        <row r="216">
          <cell r="E216" t="str">
            <v>IN9397D01014</v>
          </cell>
          <cell r="F216" t="str">
            <v>Bharti Airtel partly Paid(14:1)</v>
          </cell>
          <cell r="G216" t="str">
            <v>BHARTI AIRTEL LTD</v>
          </cell>
          <cell r="H216" t="str">
            <v>61202</v>
          </cell>
          <cell r="I216" t="str">
            <v>Activities of maintaining and operating pageing</v>
          </cell>
          <cell r="J216">
            <v>0</v>
          </cell>
          <cell r="K216" t="str">
            <v>Equity</v>
          </cell>
          <cell r="L216">
            <v>5748</v>
          </cell>
          <cell r="M216">
            <v>1738195.2</v>
          </cell>
          <cell r="AI216" t="str">
            <v>Scheme E TIER I</v>
          </cell>
        </row>
        <row r="217">
          <cell r="E217" t="str">
            <v>INE271C01023</v>
          </cell>
          <cell r="F217" t="str">
            <v>DLF Ltd</v>
          </cell>
          <cell r="G217" t="str">
            <v>DLF LTD</v>
          </cell>
          <cell r="H217" t="str">
            <v>68100</v>
          </cell>
          <cell r="I217" t="str">
            <v>Real estate activities with own or leased property</v>
          </cell>
          <cell r="J217">
            <v>0</v>
          </cell>
          <cell r="K217" t="str">
            <v>Equity</v>
          </cell>
          <cell r="L217">
            <v>37200</v>
          </cell>
          <cell r="M217">
            <v>11632440</v>
          </cell>
          <cell r="AI217" t="str">
            <v>Scheme E TIER I</v>
          </cell>
        </row>
        <row r="218">
          <cell r="E218" t="str">
            <v>INE075A01022</v>
          </cell>
          <cell r="F218" t="str">
            <v>WIPRO LTD</v>
          </cell>
          <cell r="G218" t="str">
            <v>WIPRO LTD</v>
          </cell>
          <cell r="H218" t="str">
            <v>62011</v>
          </cell>
          <cell r="I218" t="str">
            <v>Writing , modifying, testing of computer program</v>
          </cell>
          <cell r="J218">
            <v>0</v>
          </cell>
          <cell r="K218" t="str">
            <v>Equity</v>
          </cell>
          <cell r="L218">
            <v>35000</v>
          </cell>
          <cell r="M218">
            <v>14561750</v>
          </cell>
          <cell r="AI218" t="str">
            <v>Scheme E TIER I</v>
          </cell>
        </row>
        <row r="219">
          <cell r="E219" t="str">
            <v>INE073K01018</v>
          </cell>
          <cell r="F219" t="str">
            <v>Sona BLW Precision Forgings Limited</v>
          </cell>
          <cell r="G219" t="str">
            <v>SONA BLW PRECISION FORGINGS LTD</v>
          </cell>
          <cell r="H219" t="str">
            <v>28140</v>
          </cell>
          <cell r="I219" t="str">
            <v>Manufacture of bearings, gears, gearing and driving elements</v>
          </cell>
          <cell r="J219">
            <v>0</v>
          </cell>
          <cell r="K219" t="str">
            <v>Equity</v>
          </cell>
          <cell r="L219">
            <v>14767</v>
          </cell>
          <cell r="M219">
            <v>8177964.5999999996</v>
          </cell>
          <cell r="AI219" t="str">
            <v>Scheme E TIER I</v>
          </cell>
        </row>
        <row r="220">
          <cell r="E220" t="str">
            <v>INE765G01017</v>
          </cell>
          <cell r="F220" t="str">
            <v>ICICI LOMBARD GENERAL INSURANCE CO LTD</v>
          </cell>
          <cell r="G220" t="str">
            <v>ICICI LOMBARD GENERAL INSURANCE CO</v>
          </cell>
          <cell r="H220" t="str">
            <v>65120</v>
          </cell>
          <cell r="I220" t="str">
            <v>Non-life insurance</v>
          </cell>
          <cell r="J220">
            <v>0</v>
          </cell>
          <cell r="K220" t="str">
            <v>Equity</v>
          </cell>
          <cell r="L220">
            <v>7100</v>
          </cell>
          <cell r="M220">
            <v>7958745</v>
          </cell>
          <cell r="AI220" t="str">
            <v>Scheme E TIER I</v>
          </cell>
        </row>
        <row r="221">
          <cell r="E221" t="str">
            <v>INE414G01012</v>
          </cell>
          <cell r="F221" t="str">
            <v>MUTHOOT FINANCE LIMITED</v>
          </cell>
          <cell r="G221" t="str">
            <v>MUTHOOT FINANCE LTD</v>
          </cell>
          <cell r="H221" t="str">
            <v>64920</v>
          </cell>
          <cell r="I221" t="str">
            <v>Other credit granting</v>
          </cell>
          <cell r="J221">
            <v>0</v>
          </cell>
          <cell r="K221" t="str">
            <v>Equity</v>
          </cell>
          <cell r="L221">
            <v>5989</v>
          </cell>
          <cell r="M221">
            <v>5847060.7000000002</v>
          </cell>
          <cell r="AI221" t="str">
            <v>Scheme E TIER I</v>
          </cell>
        </row>
        <row r="222">
          <cell r="E222" t="str">
            <v>INE795G01014</v>
          </cell>
          <cell r="F222" t="str">
            <v>HDFC LIFE INSURANCE COMPANY LTD</v>
          </cell>
          <cell r="G222" t="str">
            <v>HDFC STANDARD LIFE INSURANCE CO. LT</v>
          </cell>
          <cell r="H222" t="str">
            <v>65110</v>
          </cell>
          <cell r="I222" t="str">
            <v>Life insurance</v>
          </cell>
          <cell r="J222">
            <v>0</v>
          </cell>
          <cell r="K222" t="str">
            <v>Equity</v>
          </cell>
          <cell r="L222">
            <v>27175</v>
          </cell>
          <cell r="M222">
            <v>14946250</v>
          </cell>
          <cell r="AI222" t="str">
            <v>Scheme E TIER I</v>
          </cell>
        </row>
        <row r="223">
          <cell r="E223" t="str">
            <v>INF846K01N65</v>
          </cell>
          <cell r="F223" t="str">
            <v>AXIS OVERNIGHT FUND - DIRECT PLAN- GROWTH OPTION</v>
          </cell>
          <cell r="G223" t="str">
            <v>AXIS MUTUAL FUND</v>
          </cell>
          <cell r="H223" t="str">
            <v>66301</v>
          </cell>
          <cell r="I223" t="str">
            <v>Management of mutual funds</v>
          </cell>
          <cell r="J223">
            <v>0</v>
          </cell>
          <cell r="K223" t="str">
            <v>MF</v>
          </cell>
          <cell r="L223">
            <v>83865.521999999997</v>
          </cell>
          <cell r="M223">
            <v>95188038.390000001</v>
          </cell>
          <cell r="AI223" t="str">
            <v>Scheme E TIER I</v>
          </cell>
        </row>
        <row r="224">
          <cell r="E224" t="str">
            <v>INE918I01018</v>
          </cell>
          <cell r="F224" t="str">
            <v>BAJAJ FINSERV LTD</v>
          </cell>
          <cell r="G224" t="str">
            <v>BAJAJ FINANCE LIMITED</v>
          </cell>
          <cell r="H224" t="str">
            <v>64920</v>
          </cell>
          <cell r="I224" t="str">
            <v>Other credit granting</v>
          </cell>
          <cell r="J224">
            <v>0</v>
          </cell>
          <cell r="K224" t="str">
            <v>Equity</v>
          </cell>
          <cell r="L224">
            <v>1829</v>
          </cell>
          <cell r="M224">
            <v>19994170.75</v>
          </cell>
          <cell r="AI224" t="str">
            <v>Scheme E TIER I</v>
          </cell>
        </row>
        <row r="225">
          <cell r="E225" t="str">
            <v>INE628A01036</v>
          </cell>
          <cell r="F225" t="str">
            <v>UPL LIMITED</v>
          </cell>
          <cell r="G225" t="str">
            <v>UPL LIMITED</v>
          </cell>
          <cell r="H225" t="str">
            <v>20211</v>
          </cell>
          <cell r="I225" t="str">
            <v>Manufacture of insecticides, rodenticides, fungicides, herbicides</v>
          </cell>
          <cell r="J225">
            <v>0</v>
          </cell>
          <cell r="K225" t="str">
            <v>Equity</v>
          </cell>
          <cell r="L225">
            <v>17400</v>
          </cell>
          <cell r="M225">
            <v>11003760</v>
          </cell>
          <cell r="AI225" t="str">
            <v>Scheme E TIER I</v>
          </cell>
        </row>
        <row r="226">
          <cell r="E226" t="str">
            <v/>
          </cell>
          <cell r="F226" t="str">
            <v>Net Current Asset</v>
          </cell>
          <cell r="G226" t="str">
            <v/>
          </cell>
          <cell r="H226" t="str">
            <v/>
          </cell>
          <cell r="I226" t="str">
            <v/>
          </cell>
          <cell r="J226">
            <v>0</v>
          </cell>
          <cell r="K226" t="str">
            <v>NCA</v>
          </cell>
          <cell r="L226">
            <v>0</v>
          </cell>
          <cell r="M226">
            <v>15257907.449999999</v>
          </cell>
          <cell r="AI226" t="str">
            <v>Scheme E TIER I</v>
          </cell>
        </row>
        <row r="227">
          <cell r="E227" t="str">
            <v>INE208A01029</v>
          </cell>
          <cell r="F227" t="str">
            <v>ASHOK LEYLAND LTD</v>
          </cell>
          <cell r="G227" t="str">
            <v>ASHOK LEYLAND LIMITED</v>
          </cell>
          <cell r="H227" t="str">
            <v>29102</v>
          </cell>
          <cell r="I227" t="str">
            <v>Manufacture of commercial vehicles such as vans, lorries, over-the-road</v>
          </cell>
          <cell r="J227">
            <v>0</v>
          </cell>
          <cell r="K227" t="str">
            <v>Equity</v>
          </cell>
          <cell r="L227">
            <v>86200</v>
          </cell>
          <cell r="M227">
            <v>12740360</v>
          </cell>
          <cell r="AI227" t="str">
            <v>Scheme E TIER I</v>
          </cell>
        </row>
        <row r="228">
          <cell r="E228" t="str">
            <v>INE669C01036</v>
          </cell>
          <cell r="F228" t="str">
            <v>TECH MAHINDRA LIMITED</v>
          </cell>
          <cell r="G228" t="str">
            <v>TECH MAHINDRA  LIMITED</v>
          </cell>
          <cell r="H228" t="str">
            <v>62020</v>
          </cell>
          <cell r="I228" t="str">
            <v>Computer consultancy</v>
          </cell>
          <cell r="J228">
            <v>0</v>
          </cell>
          <cell r="K228" t="str">
            <v>Equity</v>
          </cell>
          <cell r="L228">
            <v>1945</v>
          </cell>
          <cell r="M228">
            <v>1945000</v>
          </cell>
          <cell r="AI228" t="str">
            <v>Scheme E TIER II</v>
          </cell>
        </row>
        <row r="229">
          <cell r="E229" t="str">
            <v>INE002A01018</v>
          </cell>
          <cell r="F229" t="str">
            <v>RELIANCE INDUSTRIES LIMITED</v>
          </cell>
          <cell r="G229" t="str">
            <v>RELIANCE INDUSTRIES LTD.</v>
          </cell>
          <cell r="H229" t="str">
            <v>19209</v>
          </cell>
          <cell r="I229" t="str">
            <v>Manufacture of other petroleum n.e.c.</v>
          </cell>
          <cell r="J229">
            <v>0</v>
          </cell>
          <cell r="K229" t="str">
            <v>Equity</v>
          </cell>
          <cell r="L229">
            <v>6732</v>
          </cell>
          <cell r="M229">
            <v>17473915.800000001</v>
          </cell>
          <cell r="AI229" t="str">
            <v>Scheme E TIER II</v>
          </cell>
        </row>
        <row r="230">
          <cell r="E230" t="str">
            <v>INE860A01027</v>
          </cell>
          <cell r="F230" t="str">
            <v>HCL Technologies Limited</v>
          </cell>
          <cell r="G230" t="str">
            <v>HCL TECHNOLOGIES LTD</v>
          </cell>
          <cell r="H230" t="str">
            <v>62011</v>
          </cell>
          <cell r="I230" t="str">
            <v>Writing , modifying, testing of computer program</v>
          </cell>
          <cell r="J230">
            <v>0</v>
          </cell>
          <cell r="K230" t="str">
            <v>Equity</v>
          </cell>
          <cell r="L230">
            <v>2370</v>
          </cell>
          <cell r="M230">
            <v>2306602.5</v>
          </cell>
          <cell r="AI230" t="str">
            <v>Scheme E TIER II</v>
          </cell>
        </row>
        <row r="231">
          <cell r="E231" t="str">
            <v>INE481G01011</v>
          </cell>
          <cell r="F231" t="str">
            <v>UltraTech Cement Limited</v>
          </cell>
          <cell r="G231" t="str">
            <v>ULTRATECH CEMENT LIMITED</v>
          </cell>
          <cell r="H231" t="str">
            <v>23941</v>
          </cell>
          <cell r="I231" t="str">
            <v>Manufacture of clinkers and cement</v>
          </cell>
          <cell r="J231">
            <v>0</v>
          </cell>
          <cell r="K231" t="str">
            <v>Equity</v>
          </cell>
          <cell r="L231">
            <v>520</v>
          </cell>
          <cell r="M231">
            <v>2915796</v>
          </cell>
          <cell r="AI231" t="str">
            <v>Scheme E TIER II</v>
          </cell>
        </row>
        <row r="232">
          <cell r="E232" t="str">
            <v>INE245A01021</v>
          </cell>
          <cell r="F232" t="str">
            <v>TATA POWER COMPANY LIMITED</v>
          </cell>
          <cell r="G232" t="str">
            <v>TATA POWER COMPANY LIMITED</v>
          </cell>
          <cell r="H232" t="str">
            <v>35102</v>
          </cell>
          <cell r="I232" t="str">
            <v>Electric power generation by coal based thermal power plants</v>
          </cell>
          <cell r="J232">
            <v>0</v>
          </cell>
          <cell r="K232" t="str">
            <v>Equity</v>
          </cell>
          <cell r="L232">
            <v>3315</v>
          </cell>
          <cell r="M232">
            <v>670293</v>
          </cell>
          <cell r="AI232" t="str">
            <v>Scheme E TIER II</v>
          </cell>
        </row>
        <row r="233">
          <cell r="E233" t="str">
            <v>INE079A01024</v>
          </cell>
          <cell r="F233" t="str">
            <v>AMBUJA CEMENTS LTD</v>
          </cell>
          <cell r="G233" t="str">
            <v>AMBUJA CEMENTS LTD.</v>
          </cell>
          <cell r="H233" t="str">
            <v>23941</v>
          </cell>
          <cell r="I233" t="str">
            <v>Manufacture of clinkers and cement</v>
          </cell>
          <cell r="J233">
            <v>0</v>
          </cell>
          <cell r="K233" t="str">
            <v>Equity</v>
          </cell>
          <cell r="L233">
            <v>3060</v>
          </cell>
          <cell r="M233">
            <v>1110780</v>
          </cell>
          <cell r="AI233" t="str">
            <v>Scheme E TIER II</v>
          </cell>
        </row>
        <row r="234">
          <cell r="E234" t="str">
            <v/>
          </cell>
          <cell r="F234" t="str">
            <v>Net Current Asset</v>
          </cell>
          <cell r="G234" t="str">
            <v/>
          </cell>
          <cell r="H234" t="str">
            <v/>
          </cell>
          <cell r="I234" t="str">
            <v/>
          </cell>
          <cell r="J234">
            <v>0</v>
          </cell>
          <cell r="K234" t="str">
            <v>NCA</v>
          </cell>
          <cell r="L234">
            <v>0</v>
          </cell>
          <cell r="M234">
            <v>1064872.23</v>
          </cell>
          <cell r="AI234" t="str">
            <v>Scheme E TIER II</v>
          </cell>
        </row>
        <row r="235">
          <cell r="E235" t="str">
            <v>INE121A01024</v>
          </cell>
          <cell r="F235" t="str">
            <v>CHOLAMANDALAM INVESTMENT AND FINANCE COMPANY</v>
          </cell>
          <cell r="G235" t="str">
            <v>CHOLAMANDALAM INVESTMENT AND FIN. C</v>
          </cell>
          <cell r="H235" t="str">
            <v>64920</v>
          </cell>
          <cell r="I235" t="str">
            <v>Other credit granting</v>
          </cell>
          <cell r="J235">
            <v>0</v>
          </cell>
          <cell r="K235" t="str">
            <v>Equity</v>
          </cell>
          <cell r="L235">
            <v>1471</v>
          </cell>
          <cell r="M235">
            <v>911284.5</v>
          </cell>
          <cell r="AI235" t="str">
            <v>Scheme E TIER II</v>
          </cell>
        </row>
        <row r="236">
          <cell r="E236" t="str">
            <v>INE009A01021</v>
          </cell>
          <cell r="F236" t="str">
            <v>INFOSYS LTD EQ</v>
          </cell>
          <cell r="G236" t="str">
            <v>INFOSYS  LIMITED</v>
          </cell>
          <cell r="H236" t="str">
            <v>62011</v>
          </cell>
          <cell r="I236" t="str">
            <v>Writing , modifying, testing of computer program</v>
          </cell>
          <cell r="J236">
            <v>0</v>
          </cell>
          <cell r="K236" t="str">
            <v>Equity</v>
          </cell>
          <cell r="L236">
            <v>9107</v>
          </cell>
          <cell r="M236">
            <v>13313523.300000001</v>
          </cell>
          <cell r="AI236" t="str">
            <v>Scheme E TIER II</v>
          </cell>
        </row>
        <row r="237">
          <cell r="E237" t="str">
            <v>INE397D01024</v>
          </cell>
          <cell r="F237" t="str">
            <v>BHARTI AIRTEL LTD</v>
          </cell>
          <cell r="G237" t="str">
            <v>BHARTI AIRTEL LTD</v>
          </cell>
          <cell r="H237" t="str">
            <v>61202</v>
          </cell>
          <cell r="I237" t="str">
            <v>Activities of maintaining and operating pageing</v>
          </cell>
          <cell r="J237">
            <v>0</v>
          </cell>
          <cell r="K237" t="str">
            <v>Equity</v>
          </cell>
          <cell r="L237">
            <v>6753</v>
          </cell>
          <cell r="M237">
            <v>4625467.3499999996</v>
          </cell>
          <cell r="AI237" t="str">
            <v>Scheme E TIER II</v>
          </cell>
        </row>
        <row r="238">
          <cell r="E238" t="str">
            <v>INE066A01021</v>
          </cell>
          <cell r="F238" t="str">
            <v>EICHER MOTORS LTD</v>
          </cell>
          <cell r="G238" t="str">
            <v>EICHER MOTORS LTD</v>
          </cell>
          <cell r="H238" t="str">
            <v>30911</v>
          </cell>
          <cell r="I238" t="str">
            <v>Manufacture of motorcycles, scooters, mopeds etc. and their</v>
          </cell>
          <cell r="J238">
            <v>0</v>
          </cell>
          <cell r="K238" t="str">
            <v>Equity</v>
          </cell>
          <cell r="L238">
            <v>285</v>
          </cell>
          <cell r="M238">
            <v>796389.75</v>
          </cell>
          <cell r="AI238" t="str">
            <v>Scheme E TIER II</v>
          </cell>
        </row>
        <row r="239">
          <cell r="E239" t="str">
            <v>INE467B01029</v>
          </cell>
          <cell r="F239" t="str">
            <v>TATA CONSULTANCY SERVICES LIMITED</v>
          </cell>
          <cell r="G239" t="str">
            <v>TATA CONSULTANCY SERVICES LIMITED</v>
          </cell>
          <cell r="H239" t="str">
            <v>62020</v>
          </cell>
          <cell r="I239" t="str">
            <v>Computer consultancy</v>
          </cell>
          <cell r="J239">
            <v>0</v>
          </cell>
          <cell r="K239" t="str">
            <v>Equity</v>
          </cell>
          <cell r="L239">
            <v>2362</v>
          </cell>
          <cell r="M239">
            <v>7716890.2000000002</v>
          </cell>
          <cell r="AI239" t="str">
            <v>Scheme E TIER II</v>
          </cell>
        </row>
        <row r="240">
          <cell r="E240" t="str">
            <v>INE299U01018</v>
          </cell>
          <cell r="F240" t="str">
            <v>Crompton Greaves Consumer Electricals</v>
          </cell>
          <cell r="G240" t="str">
            <v>CROMPTON GREAVES CONSUMER ELECTRICA</v>
          </cell>
          <cell r="H240" t="str">
            <v>27400</v>
          </cell>
          <cell r="I240" t="str">
            <v>Manufacture of electric lighting equipment</v>
          </cell>
          <cell r="J240">
            <v>0</v>
          </cell>
          <cell r="K240" t="str">
            <v>Equity</v>
          </cell>
          <cell r="L240">
            <v>1640</v>
          </cell>
          <cell r="M240">
            <v>557846</v>
          </cell>
          <cell r="AI240" t="str">
            <v>Scheme E TIER II</v>
          </cell>
        </row>
        <row r="241">
          <cell r="E241" t="str">
            <v>INE733E01010</v>
          </cell>
          <cell r="F241" t="str">
            <v>NTPC LIMITED</v>
          </cell>
          <cell r="G241" t="str">
            <v>NTPC LIMITED</v>
          </cell>
          <cell r="H241" t="str">
            <v>35102</v>
          </cell>
          <cell r="I241" t="str">
            <v>Electric power generation by coal based thermal power plants</v>
          </cell>
          <cell r="J241">
            <v>0</v>
          </cell>
          <cell r="K241" t="str">
            <v>Equity</v>
          </cell>
          <cell r="L241">
            <v>15600</v>
          </cell>
          <cell r="M241">
            <v>2229240</v>
          </cell>
          <cell r="AI241" t="str">
            <v>Scheme E TIER II</v>
          </cell>
        </row>
        <row r="242">
          <cell r="E242" t="str">
            <v>INE129A01019</v>
          </cell>
          <cell r="F242" t="str">
            <v>GAIL (INDIA) LIMITED</v>
          </cell>
          <cell r="G242" t="str">
            <v>G A I L (INDIA) LTD</v>
          </cell>
          <cell r="H242" t="str">
            <v>35202</v>
          </cell>
          <cell r="I242" t="str">
            <v>Disrtibution and sale of gaseous fuels through mains</v>
          </cell>
          <cell r="J242">
            <v>0</v>
          </cell>
          <cell r="K242" t="str">
            <v>Equity</v>
          </cell>
          <cell r="L242">
            <v>4698</v>
          </cell>
          <cell r="M242">
            <v>635169.6</v>
          </cell>
          <cell r="AI242" t="str">
            <v>Scheme E TIER II</v>
          </cell>
        </row>
        <row r="243">
          <cell r="E243" t="str">
            <v>IN9397D01014</v>
          </cell>
          <cell r="F243" t="str">
            <v>Bharti Airtel partly Paid(14:1)</v>
          </cell>
          <cell r="G243" t="str">
            <v>BHARTI AIRTEL LTD</v>
          </cell>
          <cell r="H243" t="str">
            <v>61202</v>
          </cell>
          <cell r="I243" t="str">
            <v>Activities of maintaining and operating pageing</v>
          </cell>
          <cell r="J243">
            <v>0</v>
          </cell>
          <cell r="K243" t="str">
            <v>Equity</v>
          </cell>
          <cell r="L243">
            <v>441</v>
          </cell>
          <cell r="M243">
            <v>133358.39999999999</v>
          </cell>
          <cell r="AI243" t="str">
            <v>Scheme E TIER II</v>
          </cell>
        </row>
        <row r="244">
          <cell r="E244" t="str">
            <v>INE090A01021</v>
          </cell>
          <cell r="F244" t="str">
            <v>ICICI BANK LTD</v>
          </cell>
          <cell r="G244" t="str">
            <v>ICICI BANK LTD</v>
          </cell>
          <cell r="H244" t="str">
            <v>64191</v>
          </cell>
          <cell r="I244" t="str">
            <v>Monetary intermediation of commercial banks, saving banks. postal savings</v>
          </cell>
          <cell r="J244">
            <v>0</v>
          </cell>
          <cell r="K244" t="str">
            <v>Equity</v>
          </cell>
          <cell r="L244">
            <v>18782</v>
          </cell>
          <cell r="M244">
            <v>13282630.4</v>
          </cell>
          <cell r="AI244" t="str">
            <v>Scheme E TIER II</v>
          </cell>
        </row>
        <row r="245">
          <cell r="E245" t="str">
            <v>INE238A01034</v>
          </cell>
          <cell r="F245" t="str">
            <v>AXIS BANK</v>
          </cell>
          <cell r="G245" t="str">
            <v>AXIS BANK LTD.</v>
          </cell>
          <cell r="H245" t="str">
            <v>64191</v>
          </cell>
          <cell r="I245" t="str">
            <v>Monetary intermediation of commercial banks, saving banks. postal savings</v>
          </cell>
          <cell r="J245">
            <v>0</v>
          </cell>
          <cell r="K245" t="str">
            <v>Equity</v>
          </cell>
          <cell r="L245">
            <v>6420</v>
          </cell>
          <cell r="M245">
            <v>4088256</v>
          </cell>
          <cell r="AI245" t="str">
            <v>Scheme E TIER II</v>
          </cell>
        </row>
        <row r="246">
          <cell r="E246" t="str">
            <v>INE018A01030</v>
          </cell>
          <cell r="F246" t="str">
            <v>LARSEN AND TOUBRO LIMITED</v>
          </cell>
          <cell r="G246" t="str">
            <v>LARSEN AND TOUBRO LTD</v>
          </cell>
          <cell r="H246" t="str">
            <v>42909</v>
          </cell>
          <cell r="I246" t="str">
            <v>Other civil engineering projects n.e.c.</v>
          </cell>
          <cell r="J246">
            <v>0</v>
          </cell>
          <cell r="K246" t="str">
            <v>Equity</v>
          </cell>
          <cell r="L246">
            <v>3451</v>
          </cell>
          <cell r="M246">
            <v>5377520.75</v>
          </cell>
          <cell r="AI246" t="str">
            <v>Scheme E TIER II</v>
          </cell>
        </row>
        <row r="247">
          <cell r="E247" t="str">
            <v>INE040A01034</v>
          </cell>
          <cell r="F247" t="str">
            <v>HDFC BANK LTD</v>
          </cell>
          <cell r="G247" t="str">
            <v>HDFC BANK LTD</v>
          </cell>
          <cell r="H247" t="str">
            <v>64191</v>
          </cell>
          <cell r="I247" t="str">
            <v>Monetary intermediation of commercial banks, saving banks. postal savings</v>
          </cell>
          <cell r="J247">
            <v>0</v>
          </cell>
          <cell r="K247" t="str">
            <v>Equity</v>
          </cell>
          <cell r="L247">
            <v>10130</v>
          </cell>
          <cell r="M247">
            <v>13655240</v>
          </cell>
          <cell r="AI247" t="str">
            <v>Scheme E TIER II</v>
          </cell>
        </row>
        <row r="248">
          <cell r="E248" t="str">
            <v>INE038A01020</v>
          </cell>
          <cell r="F248" t="str">
            <v>HINDALCO INDUSTRIES LTD.</v>
          </cell>
          <cell r="G248" t="str">
            <v>HINDALCO INDUSTRIES LTD.</v>
          </cell>
          <cell r="H248" t="str">
            <v>24202</v>
          </cell>
          <cell r="I248" t="str">
            <v>Manufacture of Aluminium from alumina and by other methods and products</v>
          </cell>
          <cell r="J248">
            <v>0</v>
          </cell>
          <cell r="K248" t="str">
            <v>Equity</v>
          </cell>
          <cell r="L248">
            <v>2800</v>
          </cell>
          <cell r="M248">
            <v>948220</v>
          </cell>
          <cell r="AI248" t="str">
            <v>Scheme E TIER II</v>
          </cell>
        </row>
        <row r="249">
          <cell r="E249" t="str">
            <v>INE271C01023</v>
          </cell>
          <cell r="F249" t="str">
            <v>DLF Ltd</v>
          </cell>
          <cell r="G249" t="str">
            <v>DLF LTD</v>
          </cell>
          <cell r="H249" t="str">
            <v>68100</v>
          </cell>
          <cell r="I249" t="str">
            <v>Real estate activities with own or leased property</v>
          </cell>
          <cell r="J249">
            <v>0</v>
          </cell>
          <cell r="K249" t="str">
            <v>Equity</v>
          </cell>
          <cell r="L249">
            <v>3040</v>
          </cell>
          <cell r="M249">
            <v>950608</v>
          </cell>
          <cell r="AI249" t="str">
            <v>Scheme E TIER II</v>
          </cell>
        </row>
        <row r="250">
          <cell r="E250" t="str">
            <v>INE101A01026</v>
          </cell>
          <cell r="F250" t="str">
            <v>MAHINDRA AND MAHINDRA LTD</v>
          </cell>
          <cell r="G250" t="str">
            <v>MAHINDRA AND MAHINDRA LTD</v>
          </cell>
          <cell r="H250" t="str">
            <v>28211</v>
          </cell>
          <cell r="I250" t="str">
            <v>Manufacture of tractors used in agriculture and forestry</v>
          </cell>
          <cell r="J250">
            <v>0</v>
          </cell>
          <cell r="K250" t="str">
            <v>Equity</v>
          </cell>
          <cell r="L250">
            <v>2335</v>
          </cell>
          <cell r="M250">
            <v>2552505.25</v>
          </cell>
          <cell r="AI250" t="str">
            <v>Scheme E TIER II</v>
          </cell>
        </row>
        <row r="251">
          <cell r="E251" t="str">
            <v>INE239A01016</v>
          </cell>
          <cell r="F251" t="str">
            <v>NESTLE INDIA LTD</v>
          </cell>
          <cell r="G251" t="str">
            <v>NESTLE INDIA LTD</v>
          </cell>
          <cell r="H251" t="str">
            <v>10502</v>
          </cell>
          <cell r="I251" t="str">
            <v>Manufacture of milk-powder, ice-cream powder and condensed milk except</v>
          </cell>
          <cell r="J251">
            <v>0</v>
          </cell>
          <cell r="K251" t="str">
            <v>Equity</v>
          </cell>
          <cell r="L251">
            <v>96</v>
          </cell>
          <cell r="M251">
            <v>1677120</v>
          </cell>
          <cell r="AI251" t="str">
            <v>Scheme E TIER II</v>
          </cell>
        </row>
        <row r="252">
          <cell r="E252" t="str">
            <v>INE081A01012</v>
          </cell>
          <cell r="F252" t="str">
            <v>TATA STEEL LIMITED.</v>
          </cell>
          <cell r="G252" t="str">
            <v>TATA STEEL LTD</v>
          </cell>
          <cell r="H252" t="str">
            <v>24319</v>
          </cell>
          <cell r="I252" t="str">
            <v>Manufacture of other iron and steel casting and products thereof</v>
          </cell>
          <cell r="J252">
            <v>0</v>
          </cell>
          <cell r="K252" t="str">
            <v>Equity</v>
          </cell>
          <cell r="L252">
            <v>2128</v>
          </cell>
          <cell r="M252">
            <v>1845082.4</v>
          </cell>
          <cell r="AI252" t="str">
            <v>Scheme E TIER II</v>
          </cell>
        </row>
        <row r="253">
          <cell r="E253" t="str">
            <v>INE752E01010</v>
          </cell>
          <cell r="F253" t="str">
            <v>POWER GRID CORPORATION OF INDIA LIMITED</v>
          </cell>
          <cell r="G253" t="str">
            <v>POWER GRID CORPN OF INDIA LTD</v>
          </cell>
          <cell r="H253" t="str">
            <v>35107</v>
          </cell>
          <cell r="I253" t="str">
            <v>Transmission of electric energy</v>
          </cell>
          <cell r="J253">
            <v>0</v>
          </cell>
          <cell r="K253" t="str">
            <v>Equity</v>
          </cell>
          <cell r="L253">
            <v>7231</v>
          </cell>
          <cell r="M253">
            <v>1532248.9</v>
          </cell>
          <cell r="AI253" t="str">
            <v>Scheme E TIER II</v>
          </cell>
        </row>
        <row r="254">
          <cell r="E254" t="str">
            <v>INE073K01018</v>
          </cell>
          <cell r="F254" t="str">
            <v>Sona BLW Precision Forgings Limited</v>
          </cell>
          <cell r="G254" t="str">
            <v>SONA BLW PRECISION FORGINGS LTD</v>
          </cell>
          <cell r="H254" t="str">
            <v>28140</v>
          </cell>
          <cell r="I254" t="str">
            <v>Manufacture of bearings, gears, gearing and driving elements</v>
          </cell>
          <cell r="J254">
            <v>0</v>
          </cell>
          <cell r="K254" t="str">
            <v>Equity</v>
          </cell>
          <cell r="L254">
            <v>1281</v>
          </cell>
          <cell r="M254">
            <v>709417.8</v>
          </cell>
          <cell r="AI254" t="str">
            <v>Scheme E TIER II</v>
          </cell>
        </row>
        <row r="255">
          <cell r="E255" t="str">
            <v>INE059A01026</v>
          </cell>
          <cell r="F255" t="str">
            <v>CIPLA LIMITED</v>
          </cell>
          <cell r="G255" t="str">
            <v>CIPLA  LIMITED</v>
          </cell>
          <cell r="H255" t="str">
            <v>21001</v>
          </cell>
          <cell r="I255" t="str">
            <v>Manufacture of medicinal substances used in the manufacture of pharmaceuticals:</v>
          </cell>
          <cell r="J255">
            <v>0</v>
          </cell>
          <cell r="K255" t="str">
            <v>Equity</v>
          </cell>
          <cell r="L255">
            <v>1425</v>
          </cell>
          <cell r="M255">
            <v>1307010</v>
          </cell>
          <cell r="AI255" t="str">
            <v>Scheme E TIER II</v>
          </cell>
        </row>
        <row r="256">
          <cell r="E256" t="str">
            <v>INE044A01036</v>
          </cell>
          <cell r="F256" t="str">
            <v>SUN PHARMACEUTICALS INDUSTRIES LTD</v>
          </cell>
          <cell r="G256" t="str">
            <v>SUN PHARMACEUTICAL INDS LTD</v>
          </cell>
          <cell r="H256" t="str">
            <v>21001</v>
          </cell>
          <cell r="I256" t="str">
            <v>Manufacture of medicinal substances used in the manufacture of pharmaceuticals:</v>
          </cell>
          <cell r="J256">
            <v>0</v>
          </cell>
          <cell r="K256" t="str">
            <v>Equity</v>
          </cell>
          <cell r="L256">
            <v>3038</v>
          </cell>
          <cell r="M256">
            <v>2523362.7999999998</v>
          </cell>
          <cell r="AI256" t="str">
            <v>Scheme E TIER II</v>
          </cell>
        </row>
        <row r="257">
          <cell r="E257" t="str">
            <v>INE062A01020</v>
          </cell>
          <cell r="F257" t="str">
            <v>STATE BANK OF INDIA</v>
          </cell>
          <cell r="G257" t="str">
            <v>STATE BANK OF INDIA</v>
          </cell>
          <cell r="H257" t="str">
            <v>64191</v>
          </cell>
          <cell r="I257" t="str">
            <v>Monetary intermediation of commercial banks, saving banks. postal savings</v>
          </cell>
          <cell r="J257">
            <v>0</v>
          </cell>
          <cell r="K257" t="str">
            <v>Equity</v>
          </cell>
          <cell r="L257">
            <v>12768</v>
          </cell>
          <cell r="M257">
            <v>5948611.2000000002</v>
          </cell>
          <cell r="AI257" t="str">
            <v>Scheme E TIER II</v>
          </cell>
        </row>
        <row r="258">
          <cell r="E258" t="str">
            <v>INE414G01012</v>
          </cell>
          <cell r="F258" t="str">
            <v>MUTHOOT FINANCE LIMITED</v>
          </cell>
          <cell r="G258" t="str">
            <v>MUTHOOT FINANCE LTD</v>
          </cell>
          <cell r="H258" t="str">
            <v>64920</v>
          </cell>
          <cell r="I258" t="str">
            <v>Other credit granting</v>
          </cell>
          <cell r="J258">
            <v>0</v>
          </cell>
          <cell r="K258" t="str">
            <v>Equity</v>
          </cell>
          <cell r="L258">
            <v>524</v>
          </cell>
          <cell r="M258">
            <v>511581.2</v>
          </cell>
          <cell r="AI258" t="str">
            <v>Scheme E TIER II</v>
          </cell>
        </row>
        <row r="259">
          <cell r="E259" t="str">
            <v>INE001A01036</v>
          </cell>
          <cell r="F259" t="str">
            <v>HOUSING DEVELOPMENT FINANCE CORPORATION</v>
          </cell>
          <cell r="G259" t="str">
            <v>HOUSING DEVELOPMENT FINANCE CORPORA</v>
          </cell>
          <cell r="H259" t="str">
            <v>64192</v>
          </cell>
          <cell r="I259" t="str">
            <v>Activities of specialized institutions granting credit for house purchases</v>
          </cell>
          <cell r="J259">
            <v>0</v>
          </cell>
          <cell r="K259" t="str">
            <v>Equity</v>
          </cell>
          <cell r="L259">
            <v>3222</v>
          </cell>
          <cell r="M259">
            <v>6994478.7000000002</v>
          </cell>
          <cell r="AI259" t="str">
            <v>Scheme E TIER II</v>
          </cell>
        </row>
        <row r="260">
          <cell r="E260" t="str">
            <v>INE095A01012</v>
          </cell>
          <cell r="F260" t="str">
            <v>IndusInd Bank Limited</v>
          </cell>
          <cell r="G260" t="str">
            <v>INDUS IND BANK LTD</v>
          </cell>
          <cell r="H260" t="str">
            <v>64191</v>
          </cell>
          <cell r="I260" t="str">
            <v>Monetary intermediation of commercial banks, saving banks. postal savings</v>
          </cell>
          <cell r="J260">
            <v>0</v>
          </cell>
          <cell r="K260" t="str">
            <v>Equity</v>
          </cell>
          <cell r="L260">
            <v>1008</v>
          </cell>
          <cell r="M260">
            <v>800704.8</v>
          </cell>
          <cell r="AI260" t="str">
            <v>Scheme E TIER II</v>
          </cell>
        </row>
        <row r="261">
          <cell r="E261" t="str">
            <v>INF846K01N65</v>
          </cell>
          <cell r="F261" t="str">
            <v>AXIS OVERNIGHT FUND - DIRECT PLAN- GROWTH OPTION</v>
          </cell>
          <cell r="G261" t="str">
            <v>AXIS MUTUAL FUND</v>
          </cell>
          <cell r="H261" t="str">
            <v>66301</v>
          </cell>
          <cell r="I261" t="str">
            <v>Management of mutual funds</v>
          </cell>
          <cell r="J261">
            <v>0</v>
          </cell>
          <cell r="K261" t="str">
            <v>MF</v>
          </cell>
          <cell r="L261">
            <v>7419.0540000000001</v>
          </cell>
          <cell r="M261">
            <v>8420685.6400000006</v>
          </cell>
          <cell r="AI261" t="str">
            <v>Scheme E TIER II</v>
          </cell>
        </row>
        <row r="262">
          <cell r="E262" t="str">
            <v>INE154A01025</v>
          </cell>
          <cell r="F262" t="str">
            <v>ITC LTD</v>
          </cell>
          <cell r="G262" t="str">
            <v>ITC LTD</v>
          </cell>
          <cell r="H262" t="str">
            <v>12003</v>
          </cell>
          <cell r="I262" t="str">
            <v>Manufacture of cigarettes, cigarette tobacco</v>
          </cell>
          <cell r="J262">
            <v>0</v>
          </cell>
          <cell r="K262" t="str">
            <v>Equity</v>
          </cell>
          <cell r="L262">
            <v>19468</v>
          </cell>
          <cell r="M262">
            <v>5324498</v>
          </cell>
          <cell r="AI262" t="str">
            <v>Scheme E TIER II</v>
          </cell>
        </row>
        <row r="263">
          <cell r="E263" t="str">
            <v>INE263A01024</v>
          </cell>
          <cell r="F263" t="str">
            <v>BHARAT ELECTRONICS LIMITED</v>
          </cell>
          <cell r="G263" t="str">
            <v>BHARAT ELECTRONICS LTD</v>
          </cell>
          <cell r="H263" t="str">
            <v>26515</v>
          </cell>
          <cell r="I263" t="str">
            <v>Manufacture of radar equipment, GPS devices, search, detection, navig</v>
          </cell>
          <cell r="J263">
            <v>0</v>
          </cell>
          <cell r="K263" t="str">
            <v>Equity</v>
          </cell>
          <cell r="L263">
            <v>4940</v>
          </cell>
          <cell r="M263">
            <v>1156454</v>
          </cell>
          <cell r="AI263" t="str">
            <v>Scheme E TIER II</v>
          </cell>
        </row>
        <row r="264">
          <cell r="E264" t="str">
            <v>INE155A01022</v>
          </cell>
          <cell r="F264" t="str">
            <v>TATA MOTORS LTD</v>
          </cell>
          <cell r="G264" t="str">
            <v>TATA MOTORS LTD</v>
          </cell>
          <cell r="H264" t="str">
            <v>29102</v>
          </cell>
          <cell r="I264" t="str">
            <v>Manufacture of commercial vehicles such as vans, lorries, over-the-road</v>
          </cell>
          <cell r="J264">
            <v>0</v>
          </cell>
          <cell r="K264" t="str">
            <v>Equity</v>
          </cell>
          <cell r="L264">
            <v>3920</v>
          </cell>
          <cell r="M264">
            <v>1614256</v>
          </cell>
          <cell r="AI264" t="str">
            <v>Scheme E TIER II</v>
          </cell>
        </row>
        <row r="265">
          <cell r="E265" t="str">
            <v>INE298A01020</v>
          </cell>
          <cell r="F265" t="str">
            <v>CUMMINS INDIA LIMITED</v>
          </cell>
          <cell r="G265" t="str">
            <v>CUMMINS INDIA LIMITED FV 2</v>
          </cell>
          <cell r="H265" t="str">
            <v>28110</v>
          </cell>
          <cell r="I265" t="str">
            <v>Manufacture of engines and turbines, except aircraft, vehicle</v>
          </cell>
          <cell r="J265">
            <v>0</v>
          </cell>
          <cell r="K265" t="str">
            <v>Equity</v>
          </cell>
          <cell r="L265">
            <v>1298</v>
          </cell>
          <cell r="M265">
            <v>1329411.6000000001</v>
          </cell>
          <cell r="AI265" t="str">
            <v>Scheme E TIER II</v>
          </cell>
        </row>
        <row r="266">
          <cell r="E266" t="str">
            <v>INE070A01015</v>
          </cell>
          <cell r="F266" t="str">
            <v>Shree CEMENT LIMITED</v>
          </cell>
          <cell r="G266" t="str">
            <v>SHREE CEMENT LIMITED</v>
          </cell>
          <cell r="H266" t="str">
            <v>23949</v>
          </cell>
          <cell r="I266" t="str">
            <v>Manufacture of other cement and plaster n.e.c.</v>
          </cell>
          <cell r="J266">
            <v>0</v>
          </cell>
          <cell r="K266" t="str">
            <v>Equity</v>
          </cell>
          <cell r="L266">
            <v>25</v>
          </cell>
          <cell r="M266">
            <v>475242.5</v>
          </cell>
          <cell r="AI266" t="str">
            <v>Scheme E TIER II</v>
          </cell>
        </row>
        <row r="267">
          <cell r="E267" t="str">
            <v>INE016A01026</v>
          </cell>
          <cell r="F267" t="str">
            <v>Dabur India Limited</v>
          </cell>
          <cell r="G267" t="str">
            <v>DABUR INDIA LIMITED</v>
          </cell>
          <cell r="H267" t="str">
            <v>20236</v>
          </cell>
          <cell r="I267" t="str">
            <v>Manufacture of hair oil, shampoo, hair dye etc.</v>
          </cell>
          <cell r="J267">
            <v>0</v>
          </cell>
          <cell r="K267" t="str">
            <v>Equity</v>
          </cell>
          <cell r="L267">
            <v>2325</v>
          </cell>
          <cell r="M267">
            <v>1153083.75</v>
          </cell>
          <cell r="AI267" t="str">
            <v>Scheme E TIER II</v>
          </cell>
        </row>
        <row r="268">
          <cell r="E268" t="str">
            <v>INE208A01029</v>
          </cell>
          <cell r="F268" t="str">
            <v>ASHOK LEYLAND LTD</v>
          </cell>
          <cell r="G268" t="str">
            <v>ASHOK LEYLAND LIMITED</v>
          </cell>
          <cell r="H268" t="str">
            <v>29102</v>
          </cell>
          <cell r="I268" t="str">
            <v>Manufacture of commercial vehicles such as vans, lorries, over-the-road</v>
          </cell>
          <cell r="J268">
            <v>0</v>
          </cell>
          <cell r="K268" t="str">
            <v>Equity</v>
          </cell>
          <cell r="L268">
            <v>6720</v>
          </cell>
          <cell r="M268">
            <v>993216</v>
          </cell>
          <cell r="AI268" t="str">
            <v>Scheme E TIER II</v>
          </cell>
        </row>
        <row r="269">
          <cell r="E269" t="str">
            <v>INE192A01025</v>
          </cell>
          <cell r="F269" t="str">
            <v>Tata Consumer Products Limited</v>
          </cell>
          <cell r="G269" t="str">
            <v>TATA CONSUMER PRODUCTS LIMITED</v>
          </cell>
          <cell r="H269" t="str">
            <v>10791</v>
          </cell>
          <cell r="I269" t="str">
            <v>Processing and blending of tea including manufacture of instant tea</v>
          </cell>
          <cell r="J269">
            <v>0</v>
          </cell>
          <cell r="K269" t="str">
            <v>Equity</v>
          </cell>
          <cell r="L269">
            <v>875</v>
          </cell>
          <cell r="M269">
            <v>618056.25</v>
          </cell>
          <cell r="AI269" t="str">
            <v>Scheme E TIER II</v>
          </cell>
        </row>
        <row r="270">
          <cell r="E270" t="str">
            <v>INE465A01025</v>
          </cell>
          <cell r="F270" t="str">
            <v>Bharat Forge Limited</v>
          </cell>
          <cell r="G270" t="str">
            <v>BHARAT FORGE LIMITED</v>
          </cell>
          <cell r="H270" t="str">
            <v>25910</v>
          </cell>
          <cell r="I270" t="str">
            <v>Forging, pressing, stamping and roll-forming of metal; powder metallurgy</v>
          </cell>
          <cell r="J270">
            <v>0</v>
          </cell>
          <cell r="K270" t="str">
            <v>Equity</v>
          </cell>
          <cell r="L270">
            <v>1545</v>
          </cell>
          <cell r="M270">
            <v>1007031</v>
          </cell>
          <cell r="AI270" t="str">
            <v>Scheme E TIER II</v>
          </cell>
        </row>
        <row r="271">
          <cell r="E271" t="str">
            <v>INE628A01036</v>
          </cell>
          <cell r="F271" t="str">
            <v>UPL LIMITED</v>
          </cell>
          <cell r="G271" t="str">
            <v>UPL LIMITED</v>
          </cell>
          <cell r="H271" t="str">
            <v>20211</v>
          </cell>
          <cell r="I271" t="str">
            <v>Manufacture of insecticides, rodenticides, fungicides, herbicides</v>
          </cell>
          <cell r="J271">
            <v>0</v>
          </cell>
          <cell r="K271" t="str">
            <v>Equity</v>
          </cell>
          <cell r="L271">
            <v>1425</v>
          </cell>
          <cell r="M271">
            <v>901170</v>
          </cell>
          <cell r="AI271" t="str">
            <v>Scheme E TIER II</v>
          </cell>
        </row>
        <row r="272">
          <cell r="E272" t="str">
            <v>INE216A01030</v>
          </cell>
          <cell r="F272" t="str">
            <v>Britannia Industries Limited</v>
          </cell>
          <cell r="G272" t="str">
            <v>BRITANNIA INDUSTRIES LIMITED</v>
          </cell>
          <cell r="H272" t="str">
            <v>10712</v>
          </cell>
          <cell r="I272" t="str">
            <v>Manufacture of biscuits, cakes, pastries, rusks etc.</v>
          </cell>
          <cell r="J272">
            <v>0</v>
          </cell>
          <cell r="K272" t="str">
            <v>Equity</v>
          </cell>
          <cell r="L272">
            <v>307</v>
          </cell>
          <cell r="M272">
            <v>1064184.8</v>
          </cell>
          <cell r="AI272" t="str">
            <v>Scheme E TIER II</v>
          </cell>
        </row>
        <row r="273">
          <cell r="E273" t="str">
            <v>INE123W01016</v>
          </cell>
          <cell r="F273" t="str">
            <v>SBI LIFE INSURANCE COMPANY LIMITED</v>
          </cell>
          <cell r="G273" t="str">
            <v>SBI LIFE INSURANCE CO. LTD.</v>
          </cell>
          <cell r="H273" t="str">
            <v>65110</v>
          </cell>
          <cell r="I273" t="str">
            <v>Life insurance</v>
          </cell>
          <cell r="J273">
            <v>0</v>
          </cell>
          <cell r="K273" t="str">
            <v>Equity</v>
          </cell>
          <cell r="L273">
            <v>1615</v>
          </cell>
          <cell r="M273">
            <v>1746784</v>
          </cell>
          <cell r="AI273" t="str">
            <v>Scheme E TIER II</v>
          </cell>
        </row>
        <row r="274">
          <cell r="E274" t="str">
            <v>INE918I01018</v>
          </cell>
          <cell r="F274" t="str">
            <v>BAJAJ FINSERV LTD</v>
          </cell>
          <cell r="G274" t="str">
            <v>BAJAJ FINANCE LIMITED</v>
          </cell>
          <cell r="H274" t="str">
            <v>64920</v>
          </cell>
          <cell r="I274" t="str">
            <v>Other credit granting</v>
          </cell>
          <cell r="J274">
            <v>0</v>
          </cell>
          <cell r="K274" t="str">
            <v>Equity</v>
          </cell>
          <cell r="L274">
            <v>147</v>
          </cell>
          <cell r="M274">
            <v>1606967.25</v>
          </cell>
          <cell r="AI274" t="str">
            <v>Scheme E TIER II</v>
          </cell>
        </row>
        <row r="275">
          <cell r="E275" t="str">
            <v>INE797F01020</v>
          </cell>
          <cell r="F275" t="str">
            <v>Jubilant Foodworks Limited.</v>
          </cell>
          <cell r="G275" t="str">
            <v>JUBILANT FOODWORKS LIMITED</v>
          </cell>
          <cell r="H275" t="str">
            <v>56101</v>
          </cell>
          <cell r="I275" t="str">
            <v>Restaurants without bars</v>
          </cell>
          <cell r="J275">
            <v>0</v>
          </cell>
          <cell r="K275" t="str">
            <v>Equity</v>
          </cell>
          <cell r="L275">
            <v>1785</v>
          </cell>
          <cell r="M275">
            <v>914366.25</v>
          </cell>
          <cell r="AI275" t="str">
            <v>Scheme E TIER II</v>
          </cell>
        </row>
        <row r="276">
          <cell r="E276" t="str">
            <v>INE854D01024</v>
          </cell>
          <cell r="F276" t="str">
            <v>United Spirits Limited</v>
          </cell>
          <cell r="G276" t="str">
            <v>UNITED SPIRITS LIMITED</v>
          </cell>
          <cell r="H276" t="str">
            <v>11011</v>
          </cell>
          <cell r="I276" t="str">
            <v>Manufacture of distilled, potable, alcoholic beverages</v>
          </cell>
          <cell r="J276">
            <v>0</v>
          </cell>
          <cell r="K276" t="str">
            <v>Equity</v>
          </cell>
          <cell r="L276">
            <v>1210</v>
          </cell>
          <cell r="M276">
            <v>919297.5</v>
          </cell>
          <cell r="AI276" t="str">
            <v>Scheme E TIER II</v>
          </cell>
        </row>
        <row r="277">
          <cell r="E277" t="str">
            <v>INE795G01014</v>
          </cell>
          <cell r="F277" t="str">
            <v>HDFC LIFE INSURANCE COMPANY LTD</v>
          </cell>
          <cell r="G277" t="str">
            <v>HDFC STANDARD LIFE INSURANCE CO. LT</v>
          </cell>
          <cell r="H277" t="str">
            <v>65110</v>
          </cell>
          <cell r="I277" t="str">
            <v>Life insurance</v>
          </cell>
          <cell r="J277">
            <v>0</v>
          </cell>
          <cell r="K277" t="str">
            <v>Equity</v>
          </cell>
          <cell r="L277">
            <v>2145</v>
          </cell>
          <cell r="M277">
            <v>1179750</v>
          </cell>
          <cell r="AI277" t="str">
            <v>Scheme E TIER II</v>
          </cell>
        </row>
        <row r="278">
          <cell r="E278" t="str">
            <v>INE012A01025</v>
          </cell>
          <cell r="F278" t="str">
            <v>ACC Limited.</v>
          </cell>
          <cell r="G278" t="str">
            <v>ACC LIMITED</v>
          </cell>
          <cell r="H278" t="str">
            <v>23941</v>
          </cell>
          <cell r="I278" t="str">
            <v>Manufacture of clinkers and cement</v>
          </cell>
          <cell r="J278">
            <v>0</v>
          </cell>
          <cell r="K278" t="str">
            <v>Equity</v>
          </cell>
          <cell r="L278">
            <v>200</v>
          </cell>
          <cell r="M278">
            <v>424390</v>
          </cell>
          <cell r="AI278" t="str">
            <v>Scheme E TIER II</v>
          </cell>
        </row>
        <row r="279">
          <cell r="E279" t="str">
            <v>INE917I01010</v>
          </cell>
          <cell r="F279" t="str">
            <v>Bajaj Auto Limited</v>
          </cell>
          <cell r="G279" t="str">
            <v>BAJAJ AUTO LIMITED</v>
          </cell>
          <cell r="H279" t="str">
            <v>30911</v>
          </cell>
          <cell r="I279" t="str">
            <v>Manufacture of motorcycles, scooters, mopeds etc. and their</v>
          </cell>
          <cell r="J279">
            <v>0</v>
          </cell>
          <cell r="K279" t="str">
            <v>Equity</v>
          </cell>
          <cell r="L279">
            <v>297</v>
          </cell>
          <cell r="M279">
            <v>1100860.2</v>
          </cell>
          <cell r="AI279" t="str">
            <v>Scheme E TIER II</v>
          </cell>
        </row>
        <row r="280">
          <cell r="E280" t="str">
            <v>INE765G01017</v>
          </cell>
          <cell r="F280" t="str">
            <v>ICICI LOMBARD GENERAL INSURANCE CO LTD</v>
          </cell>
          <cell r="G280" t="str">
            <v>ICICI LOMBARD GENERAL INSURANCE CO</v>
          </cell>
          <cell r="H280" t="str">
            <v>65120</v>
          </cell>
          <cell r="I280" t="str">
            <v>Non-life insurance</v>
          </cell>
          <cell r="J280">
            <v>0</v>
          </cell>
          <cell r="K280" t="str">
            <v>Equity</v>
          </cell>
          <cell r="L280">
            <v>580</v>
          </cell>
          <cell r="M280">
            <v>650151</v>
          </cell>
          <cell r="AI280" t="str">
            <v>Scheme E TIER II</v>
          </cell>
        </row>
        <row r="281">
          <cell r="E281" t="str">
            <v>INE111A01025</v>
          </cell>
          <cell r="F281" t="str">
            <v>Container Corporation of India Limited</v>
          </cell>
          <cell r="G281" t="str">
            <v>CONTAINER CORPORATION OF INDIA LTD</v>
          </cell>
          <cell r="H281" t="str">
            <v>49120</v>
          </cell>
          <cell r="I281" t="str">
            <v>Freight rail transport</v>
          </cell>
          <cell r="J281">
            <v>0</v>
          </cell>
          <cell r="K281" t="str">
            <v>Equity</v>
          </cell>
          <cell r="L281">
            <v>1430</v>
          </cell>
          <cell r="M281">
            <v>849849</v>
          </cell>
          <cell r="AI281" t="str">
            <v>Scheme E TIER II</v>
          </cell>
        </row>
        <row r="282">
          <cell r="E282" t="str">
            <v>INE029A01011</v>
          </cell>
          <cell r="F282" t="str">
            <v>Bharat Petroleum Corporation Limited</v>
          </cell>
          <cell r="G282" t="str">
            <v>BHARAT PETROLIUM CORPORATION LIMITE</v>
          </cell>
          <cell r="H282" t="str">
            <v>19201</v>
          </cell>
          <cell r="I282" t="str">
            <v>Production of liquid and gaseous fuels, illuminating oils, lubricating</v>
          </cell>
          <cell r="J282">
            <v>0</v>
          </cell>
          <cell r="K282" t="str">
            <v>Equity</v>
          </cell>
          <cell r="L282">
            <v>5115</v>
          </cell>
          <cell r="M282">
            <v>1577466</v>
          </cell>
          <cell r="AI282" t="str">
            <v>Scheme E TIER II</v>
          </cell>
        </row>
        <row r="283">
          <cell r="E283" t="str">
            <v>INE030A01027</v>
          </cell>
          <cell r="F283" t="str">
            <v>HINDUSTAN UNILEVER LIMITED</v>
          </cell>
          <cell r="G283" t="str">
            <v>HINDUSTAN LEVER LTD.</v>
          </cell>
          <cell r="H283" t="str">
            <v>20231</v>
          </cell>
          <cell r="I283" t="str">
            <v>Manufacture of soap all forms</v>
          </cell>
          <cell r="J283">
            <v>0</v>
          </cell>
          <cell r="K283" t="str">
            <v>Equity</v>
          </cell>
          <cell r="L283">
            <v>2559</v>
          </cell>
          <cell r="M283">
            <v>5708105.4000000004</v>
          </cell>
          <cell r="AI283" t="str">
            <v>Scheme E TIER II</v>
          </cell>
        </row>
        <row r="284">
          <cell r="E284" t="str">
            <v>INE021A01026</v>
          </cell>
          <cell r="F284" t="str">
            <v>ASIAN PAINTS LTD.</v>
          </cell>
          <cell r="G284" t="str">
            <v>ASIAN PAINT LIMITED</v>
          </cell>
          <cell r="H284" t="str">
            <v>20221</v>
          </cell>
          <cell r="I284" t="str">
            <v>Manufacture of paints and varnishes, enamels or lacquers</v>
          </cell>
          <cell r="J284">
            <v>0</v>
          </cell>
          <cell r="K284" t="str">
            <v>Equity</v>
          </cell>
          <cell r="L284">
            <v>863</v>
          </cell>
          <cell r="M284">
            <v>2325957.6</v>
          </cell>
          <cell r="AI284" t="str">
            <v>Scheme E TIER II</v>
          </cell>
        </row>
        <row r="285">
          <cell r="E285" t="str">
            <v>INE361B01024</v>
          </cell>
          <cell r="F285" t="str">
            <v>DIVI'S LABORATORIES LTD</v>
          </cell>
          <cell r="G285" t="str">
            <v>DIVIS LABORATORIES LTD</v>
          </cell>
          <cell r="H285" t="str">
            <v>21002</v>
          </cell>
          <cell r="I285" t="str">
            <v>Manufacture of allopathic pharmaceutical preparations</v>
          </cell>
          <cell r="J285">
            <v>0</v>
          </cell>
          <cell r="K285" t="str">
            <v>Equity</v>
          </cell>
          <cell r="L285">
            <v>324</v>
          </cell>
          <cell r="M285">
            <v>1176249.6000000001</v>
          </cell>
          <cell r="AI285" t="str">
            <v>Scheme E TIER II</v>
          </cell>
        </row>
        <row r="286">
          <cell r="E286" t="str">
            <v>INE203G01027</v>
          </cell>
          <cell r="F286" t="str">
            <v>INDRAPRASTHA GAS</v>
          </cell>
          <cell r="G286" t="str">
            <v>INDRAPRASTHA GAS LIMITED</v>
          </cell>
          <cell r="H286" t="str">
            <v>35202</v>
          </cell>
          <cell r="I286" t="str">
            <v>Disrtibution and sale of gaseous fuels through mains</v>
          </cell>
          <cell r="J286">
            <v>0</v>
          </cell>
          <cell r="K286" t="str">
            <v>Equity</v>
          </cell>
          <cell r="L286">
            <v>2470</v>
          </cell>
          <cell r="M286">
            <v>879073</v>
          </cell>
          <cell r="AI286" t="str">
            <v>Scheme E TIER II</v>
          </cell>
        </row>
        <row r="287">
          <cell r="E287" t="str">
            <v>INE280A01028</v>
          </cell>
          <cell r="F287" t="str">
            <v>Titan Company Limited</v>
          </cell>
          <cell r="G287" t="str">
            <v>TITAN COMPANY LIMITED</v>
          </cell>
          <cell r="H287" t="str">
            <v>32111</v>
          </cell>
          <cell r="I287" t="str">
            <v>Manufacture of jewellery of gold, silver and other precious or base metal</v>
          </cell>
          <cell r="J287">
            <v>0</v>
          </cell>
          <cell r="K287" t="str">
            <v>Equity</v>
          </cell>
          <cell r="L287">
            <v>425</v>
          </cell>
          <cell r="M287">
            <v>825031.25</v>
          </cell>
          <cell r="AI287" t="str">
            <v>Scheme E TIER II</v>
          </cell>
        </row>
        <row r="288">
          <cell r="E288" t="str">
            <v>INE237A01028</v>
          </cell>
          <cell r="F288" t="str">
            <v>KOTAK MAHINDRA BANK LIMITED</v>
          </cell>
          <cell r="G288" t="str">
            <v>KOTAK MAHINDRA BANK LTD</v>
          </cell>
          <cell r="H288" t="str">
            <v>64191</v>
          </cell>
          <cell r="I288" t="str">
            <v>Monetary intermediation of commercial banks, saving banks. postal savings</v>
          </cell>
          <cell r="J288">
            <v>0</v>
          </cell>
          <cell r="K288" t="str">
            <v>Equity</v>
          </cell>
          <cell r="L288">
            <v>3079</v>
          </cell>
          <cell r="M288">
            <v>5114526.9000000004</v>
          </cell>
          <cell r="AI288" t="str">
            <v>Scheme E TIER II</v>
          </cell>
        </row>
        <row r="289">
          <cell r="E289" t="str">
            <v>INE089A01023</v>
          </cell>
          <cell r="F289" t="str">
            <v>Dr. Reddy's Laboratories Limited</v>
          </cell>
          <cell r="G289" t="str">
            <v>DR REDDY LABORATORIES</v>
          </cell>
          <cell r="H289" t="str">
            <v>21002</v>
          </cell>
          <cell r="I289" t="str">
            <v>Manufacture of allopathic pharmaceutical preparations</v>
          </cell>
          <cell r="J289">
            <v>0</v>
          </cell>
          <cell r="K289" t="str">
            <v>Equity</v>
          </cell>
          <cell r="L289">
            <v>360</v>
          </cell>
          <cell r="M289">
            <v>1581768</v>
          </cell>
          <cell r="AI289" t="str">
            <v>Scheme E TIER II</v>
          </cell>
        </row>
        <row r="290">
          <cell r="E290" t="str">
            <v>INE296A01024</v>
          </cell>
          <cell r="F290" t="str">
            <v>Bajaj Finance Limited</v>
          </cell>
          <cell r="G290" t="str">
            <v>BAJAJ FINANCE LIMITED</v>
          </cell>
          <cell r="H290" t="str">
            <v>64920</v>
          </cell>
          <cell r="I290" t="str">
            <v>Other credit granting</v>
          </cell>
          <cell r="J290">
            <v>0</v>
          </cell>
          <cell r="K290" t="str">
            <v>Equity</v>
          </cell>
          <cell r="L290">
            <v>651</v>
          </cell>
          <cell r="M290">
            <v>3515725.5</v>
          </cell>
          <cell r="AI290" t="str">
            <v>Scheme E TIER II</v>
          </cell>
        </row>
        <row r="291">
          <cell r="E291" t="str">
            <v>INE585B01010</v>
          </cell>
          <cell r="F291" t="str">
            <v>MARUTI SUZUKI INDIA LTD.</v>
          </cell>
          <cell r="G291" t="str">
            <v>MARUTI SUZUKI INDIA LTD.</v>
          </cell>
          <cell r="H291" t="str">
            <v>29101</v>
          </cell>
          <cell r="I291" t="str">
            <v>Manufacture of passenger cars</v>
          </cell>
          <cell r="J291">
            <v>0</v>
          </cell>
          <cell r="K291" t="str">
            <v>Equity</v>
          </cell>
          <cell r="L291">
            <v>372</v>
          </cell>
          <cell r="M291">
            <v>3151119</v>
          </cell>
          <cell r="AI291" t="str">
            <v>Scheme E TIER II</v>
          </cell>
        </row>
        <row r="292">
          <cell r="E292" t="str">
            <v>INE686F01025</v>
          </cell>
          <cell r="F292" t="str">
            <v>United Breweries Limited</v>
          </cell>
          <cell r="G292" t="str">
            <v>UNITED BREWERIES LIMITED</v>
          </cell>
          <cell r="H292" t="str">
            <v>11031</v>
          </cell>
          <cell r="I292" t="str">
            <v>Manufacture of beer</v>
          </cell>
          <cell r="J292">
            <v>0</v>
          </cell>
          <cell r="K292" t="str">
            <v>Equity</v>
          </cell>
          <cell r="L292">
            <v>375</v>
          </cell>
          <cell r="M292">
            <v>544800</v>
          </cell>
          <cell r="AI292" t="str">
            <v>Scheme E TIER II</v>
          </cell>
        </row>
        <row r="293">
          <cell r="E293" t="str">
            <v>INE849A01020</v>
          </cell>
          <cell r="F293" t="str">
            <v>TRENT LTD</v>
          </cell>
          <cell r="G293" t="str">
            <v>TRENT LTD</v>
          </cell>
          <cell r="H293" t="str">
            <v>47711</v>
          </cell>
          <cell r="I293" t="str">
            <v>Retail sale of readymade garments, hosiery goods, other articles</v>
          </cell>
          <cell r="J293">
            <v>0</v>
          </cell>
          <cell r="K293" t="str">
            <v>Equity</v>
          </cell>
          <cell r="L293">
            <v>835</v>
          </cell>
          <cell r="M293">
            <v>896915.25</v>
          </cell>
          <cell r="AI293" t="str">
            <v>Scheme E TIER II</v>
          </cell>
        </row>
        <row r="294">
          <cell r="E294" t="str">
            <v>INE075A01022</v>
          </cell>
          <cell r="F294" t="str">
            <v>WIPRO LTD</v>
          </cell>
          <cell r="G294" t="str">
            <v>WIPRO LTD</v>
          </cell>
          <cell r="H294" t="str">
            <v>62011</v>
          </cell>
          <cell r="I294" t="str">
            <v>Writing , modifying, testing of computer program</v>
          </cell>
          <cell r="J294">
            <v>0</v>
          </cell>
          <cell r="K294" t="str">
            <v>Equity</v>
          </cell>
          <cell r="L294">
            <v>2880</v>
          </cell>
          <cell r="M294">
            <v>1198224</v>
          </cell>
          <cell r="AI294" t="str">
            <v>Scheme E TIER II</v>
          </cell>
        </row>
        <row r="295">
          <cell r="E295" t="str">
            <v>IN0020140052</v>
          </cell>
          <cell r="F295" t="str">
            <v>08.24%GOVT 10-NOV-2033</v>
          </cell>
          <cell r="G295" t="str">
            <v>GOVERMENT OF INDIA</v>
          </cell>
          <cell r="H295" t="str">
            <v/>
          </cell>
          <cell r="I295" t="str">
            <v/>
          </cell>
          <cell r="J295">
            <v>0</v>
          </cell>
          <cell r="K295" t="str">
            <v>GOI</v>
          </cell>
          <cell r="L295">
            <v>500000</v>
          </cell>
          <cell r="M295">
            <v>52680400</v>
          </cell>
          <cell r="AI295" t="str">
            <v>Scheme G TIER I</v>
          </cell>
        </row>
        <row r="296">
          <cell r="E296" t="str">
            <v>IN0020210020</v>
          </cell>
          <cell r="F296" t="str">
            <v>6.64% GOI 16-june-2035</v>
          </cell>
          <cell r="G296" t="str">
            <v>GOVERMENT OF INDIA</v>
          </cell>
          <cell r="H296" t="str">
            <v/>
          </cell>
          <cell r="I296" t="str">
            <v/>
          </cell>
          <cell r="J296">
            <v>0</v>
          </cell>
          <cell r="K296" t="str">
            <v>GOI</v>
          </cell>
          <cell r="L296">
            <v>500000</v>
          </cell>
          <cell r="M296">
            <v>46204950</v>
          </cell>
          <cell r="AI296" t="str">
            <v>Scheme G TIER I</v>
          </cell>
        </row>
        <row r="297">
          <cell r="E297" t="str">
            <v>IN0020210152</v>
          </cell>
          <cell r="F297" t="str">
            <v>06.67 GOI 15 DEC- 2035</v>
          </cell>
          <cell r="G297" t="str">
            <v>GOVERMENT OF INDIA</v>
          </cell>
          <cell r="H297" t="str">
            <v/>
          </cell>
          <cell r="I297" t="str">
            <v/>
          </cell>
          <cell r="J297">
            <v>0</v>
          </cell>
          <cell r="K297" t="str">
            <v>GOI</v>
          </cell>
          <cell r="L297">
            <v>1340000</v>
          </cell>
          <cell r="M297">
            <v>123907120</v>
          </cell>
          <cell r="AI297" t="str">
            <v>Scheme G TIER I</v>
          </cell>
        </row>
        <row r="298">
          <cell r="E298" t="str">
            <v>IN0020210244</v>
          </cell>
          <cell r="F298" t="str">
            <v>6.54% GOI 17-Jan-2032</v>
          </cell>
          <cell r="G298" t="str">
            <v>GOVERMENT OF INDIA</v>
          </cell>
          <cell r="H298" t="str">
            <v/>
          </cell>
          <cell r="I298" t="str">
            <v/>
          </cell>
          <cell r="J298">
            <v>0</v>
          </cell>
          <cell r="K298" t="str">
            <v>GOI</v>
          </cell>
          <cell r="L298">
            <v>1350000</v>
          </cell>
          <cell r="M298">
            <v>126775665</v>
          </cell>
          <cell r="AI298" t="str">
            <v>Scheme G TIER I</v>
          </cell>
        </row>
        <row r="299">
          <cell r="E299" t="str">
            <v>IN0020120062</v>
          </cell>
          <cell r="F299" t="str">
            <v>8.30% GOI 31-Dec-2042</v>
          </cell>
          <cell r="G299" t="str">
            <v>GOVERMENT OF INDIA</v>
          </cell>
          <cell r="H299" t="str">
            <v/>
          </cell>
          <cell r="I299" t="str">
            <v/>
          </cell>
          <cell r="J299">
            <v>0</v>
          </cell>
          <cell r="K299" t="str">
            <v>GOI</v>
          </cell>
          <cell r="L299">
            <v>200000</v>
          </cell>
          <cell r="M299">
            <v>21258400</v>
          </cell>
          <cell r="AI299" t="str">
            <v>Scheme G TIER I</v>
          </cell>
        </row>
        <row r="300">
          <cell r="E300" t="str">
            <v>IN0020200252</v>
          </cell>
          <cell r="F300" t="str">
            <v>6.67%GOI 17-Dec-2050</v>
          </cell>
          <cell r="G300" t="str">
            <v>GOVERMENT OF INDIA</v>
          </cell>
          <cell r="H300" t="str">
            <v/>
          </cell>
          <cell r="I300" t="str">
            <v/>
          </cell>
          <cell r="J300">
            <v>0</v>
          </cell>
          <cell r="K300" t="str">
            <v>GOI</v>
          </cell>
          <cell r="L300">
            <v>28800</v>
          </cell>
          <cell r="M300">
            <v>2540289.6</v>
          </cell>
          <cell r="AI300" t="str">
            <v>Scheme G TIER I</v>
          </cell>
        </row>
        <row r="301">
          <cell r="E301" t="str">
            <v>IN0020190362</v>
          </cell>
          <cell r="F301" t="str">
            <v>6.45% GOI 07-Oct-2029</v>
          </cell>
          <cell r="G301" t="str">
            <v>GOVERMENT OF INDIA</v>
          </cell>
          <cell r="H301" t="str">
            <v/>
          </cell>
          <cell r="I301" t="str">
            <v/>
          </cell>
          <cell r="J301">
            <v>0</v>
          </cell>
          <cell r="K301" t="str">
            <v>GOI</v>
          </cell>
          <cell r="L301">
            <v>500000</v>
          </cell>
          <cell r="M301">
            <v>47428750</v>
          </cell>
          <cell r="AI301" t="str">
            <v>Scheme G TIER I</v>
          </cell>
        </row>
        <row r="302">
          <cell r="E302" t="str">
            <v>IN0020220029</v>
          </cell>
          <cell r="F302" t="str">
            <v>7.54%GOI 23-MAY- 2036</v>
          </cell>
          <cell r="G302" t="str">
            <v>GOVERMENT OF INDIA</v>
          </cell>
          <cell r="H302" t="str">
            <v/>
          </cell>
          <cell r="I302" t="str">
            <v/>
          </cell>
          <cell r="J302">
            <v>0</v>
          </cell>
          <cell r="K302" t="str">
            <v>GOI</v>
          </cell>
          <cell r="L302">
            <v>480000</v>
          </cell>
          <cell r="M302">
            <v>47644848</v>
          </cell>
          <cell r="AI302" t="str">
            <v>Scheme G TIER I</v>
          </cell>
        </row>
        <row r="303">
          <cell r="E303" t="str">
            <v>IN3120150203</v>
          </cell>
          <cell r="F303" t="str">
            <v>8.69% Tamil Nadu SDL 24.02.2026</v>
          </cell>
          <cell r="G303" t="str">
            <v>TAMIL NADU SDL</v>
          </cell>
          <cell r="H303" t="str">
            <v/>
          </cell>
          <cell r="I303" t="str">
            <v/>
          </cell>
          <cell r="J303">
            <v>0</v>
          </cell>
          <cell r="K303" t="str">
            <v>SDL</v>
          </cell>
          <cell r="L303">
            <v>10500</v>
          </cell>
          <cell r="M303">
            <v>1093119.3</v>
          </cell>
          <cell r="AI303" t="str">
            <v>Scheme G TIER I</v>
          </cell>
        </row>
        <row r="304">
          <cell r="E304" t="str">
            <v>IN1920170157</v>
          </cell>
          <cell r="F304" t="str">
            <v>8.00% Karnataka SDL 2028 (17-JAN-2028)</v>
          </cell>
          <cell r="G304" t="str">
            <v>KARNATAKA SDL</v>
          </cell>
          <cell r="H304" t="str">
            <v/>
          </cell>
          <cell r="I304" t="str">
            <v/>
          </cell>
          <cell r="J304">
            <v>0</v>
          </cell>
          <cell r="K304" t="str">
            <v>SDL</v>
          </cell>
          <cell r="L304">
            <v>37000</v>
          </cell>
          <cell r="M304">
            <v>3761172.1</v>
          </cell>
          <cell r="AI304" t="str">
            <v>Scheme G TIER I</v>
          </cell>
        </row>
        <row r="305">
          <cell r="E305" t="str">
            <v>IN2020170147</v>
          </cell>
          <cell r="F305" t="str">
            <v>8.13 % KERALA SDL 21.03.2028</v>
          </cell>
          <cell r="G305" t="str">
            <v>KERALA SDL</v>
          </cell>
          <cell r="H305" t="str">
            <v/>
          </cell>
          <cell r="I305" t="str">
            <v/>
          </cell>
          <cell r="J305">
            <v>0</v>
          </cell>
          <cell r="K305" t="str">
            <v>SDL</v>
          </cell>
          <cell r="L305">
            <v>183500</v>
          </cell>
          <cell r="M305">
            <v>18774215.300000001</v>
          </cell>
          <cell r="AI305" t="str">
            <v>Scheme G TIER I</v>
          </cell>
        </row>
        <row r="306">
          <cell r="E306" t="str">
            <v>IN3120180010</v>
          </cell>
          <cell r="F306" t="str">
            <v>SDL TAMIL NADU 8.05% 2028</v>
          </cell>
          <cell r="G306" t="str">
            <v>TAMIL NADU SDL</v>
          </cell>
          <cell r="H306" t="str">
            <v/>
          </cell>
          <cell r="I306" t="str">
            <v/>
          </cell>
          <cell r="J306">
            <v>0</v>
          </cell>
          <cell r="K306" t="str">
            <v>SDL</v>
          </cell>
          <cell r="L306">
            <v>241000</v>
          </cell>
          <cell r="M306">
            <v>24494107.300000001</v>
          </cell>
          <cell r="AI306" t="str">
            <v>Scheme G TIER I</v>
          </cell>
        </row>
        <row r="307">
          <cell r="E307" t="str">
            <v>IN2220180052</v>
          </cell>
          <cell r="F307" t="str">
            <v>8.08% Maharashtra SDL 2028</v>
          </cell>
          <cell r="G307" t="str">
            <v>MAHARASHTRA SDL</v>
          </cell>
          <cell r="H307" t="str">
            <v/>
          </cell>
          <cell r="I307" t="str">
            <v/>
          </cell>
          <cell r="J307">
            <v>0</v>
          </cell>
          <cell r="K307" t="str">
            <v>SDL</v>
          </cell>
          <cell r="L307">
            <v>120000</v>
          </cell>
          <cell r="M307">
            <v>12235716</v>
          </cell>
          <cell r="AI307" t="str">
            <v>Scheme G TIER I</v>
          </cell>
        </row>
        <row r="308">
          <cell r="E308" t="str">
            <v>IN1920180156</v>
          </cell>
          <cell r="F308" t="str">
            <v>8.22 % KARNATAK 30.01.2031</v>
          </cell>
          <cell r="G308" t="str">
            <v>KARNATAKA SDL</v>
          </cell>
          <cell r="H308" t="str">
            <v/>
          </cell>
          <cell r="I308" t="str">
            <v/>
          </cell>
          <cell r="J308">
            <v>0</v>
          </cell>
          <cell r="K308" t="str">
            <v>SDL</v>
          </cell>
          <cell r="L308">
            <v>90000</v>
          </cell>
          <cell r="M308">
            <v>9253638</v>
          </cell>
          <cell r="AI308" t="str">
            <v>Scheme G TIER I</v>
          </cell>
        </row>
        <row r="309">
          <cell r="E309" t="str">
            <v>IN1020180411</v>
          </cell>
          <cell r="F309" t="str">
            <v>8.39% ANDHRA PRADESH SDL 06.02.2031</v>
          </cell>
          <cell r="G309" t="str">
            <v>ANDHRA PRADESH SDL</v>
          </cell>
          <cell r="H309" t="str">
            <v/>
          </cell>
          <cell r="I309" t="str">
            <v/>
          </cell>
          <cell r="J309">
            <v>0</v>
          </cell>
          <cell r="K309" t="str">
            <v>SDL</v>
          </cell>
          <cell r="L309">
            <v>55000</v>
          </cell>
          <cell r="M309">
            <v>5690322</v>
          </cell>
          <cell r="AI309" t="str">
            <v>Scheme G TIER I</v>
          </cell>
        </row>
        <row r="310">
          <cell r="E310" t="str">
            <v>INE261F08AJ5</v>
          </cell>
          <cell r="F310" t="str">
            <v>8.65% Nabard (GOI Service) 8 Jun 2028</v>
          </cell>
          <cell r="G310" t="str">
            <v>NABARD</v>
          </cell>
          <cell r="H310" t="str">
            <v>64199</v>
          </cell>
          <cell r="I310" t="str">
            <v>Other monetary intermediation services n.e.c.</v>
          </cell>
          <cell r="J310">
            <v>0</v>
          </cell>
          <cell r="K310" t="str">
            <v>Bonds</v>
          </cell>
          <cell r="L310">
            <v>3</v>
          </cell>
          <cell r="M310">
            <v>3162480</v>
          </cell>
          <cell r="AI310" t="str">
            <v>Scheme G TIER I</v>
          </cell>
        </row>
        <row r="311">
          <cell r="E311" t="str">
            <v>IN4520180204</v>
          </cell>
          <cell r="F311" t="str">
            <v>8.38% Telangana SDL 2049</v>
          </cell>
          <cell r="G311" t="str">
            <v>TELANGANA</v>
          </cell>
          <cell r="H311" t="str">
            <v/>
          </cell>
          <cell r="I311" t="str">
            <v/>
          </cell>
          <cell r="J311">
            <v>0</v>
          </cell>
          <cell r="K311" t="str">
            <v>SDL</v>
          </cell>
          <cell r="L311">
            <v>60000</v>
          </cell>
          <cell r="M311">
            <v>6296754</v>
          </cell>
          <cell r="AI311" t="str">
            <v>Scheme G TIER I</v>
          </cell>
        </row>
        <row r="312">
          <cell r="E312" t="str">
            <v>IN2220200017</v>
          </cell>
          <cell r="F312" t="str">
            <v>7.83% MAHARASHTRA SDL 2030 ( 08-APR-2030 ) 2030</v>
          </cell>
          <cell r="G312" t="str">
            <v>MAHARASHTRA SDL</v>
          </cell>
          <cell r="H312" t="str">
            <v/>
          </cell>
          <cell r="I312" t="str">
            <v/>
          </cell>
          <cell r="J312">
            <v>0</v>
          </cell>
          <cell r="K312" t="str">
            <v>SDL</v>
          </cell>
          <cell r="L312">
            <v>100000</v>
          </cell>
          <cell r="M312">
            <v>10042470</v>
          </cell>
          <cell r="AI312" t="str">
            <v>Scheme G TIER I</v>
          </cell>
        </row>
        <row r="313">
          <cell r="E313" t="str">
            <v>IN1520130072</v>
          </cell>
          <cell r="F313" t="str">
            <v>9.50% GUJARAT SDL 11-SEP-2023.</v>
          </cell>
          <cell r="G313" t="str">
            <v>GUJRAT SDL</v>
          </cell>
          <cell r="H313" t="str">
            <v/>
          </cell>
          <cell r="I313" t="str">
            <v/>
          </cell>
          <cell r="J313">
            <v>0</v>
          </cell>
          <cell r="K313" t="str">
            <v>SDL</v>
          </cell>
          <cell r="L313">
            <v>65000</v>
          </cell>
          <cell r="M313">
            <v>6704288.5</v>
          </cell>
          <cell r="AI313" t="str">
            <v>Scheme G TIER I</v>
          </cell>
        </row>
        <row r="314">
          <cell r="E314" t="str">
            <v>IN2220200264</v>
          </cell>
          <cell r="F314" t="str">
            <v>6.63% MAHARASHTRA SDL 14-OCT-2030</v>
          </cell>
          <cell r="G314" t="str">
            <v>MAHARASHTRA SDL</v>
          </cell>
          <cell r="H314" t="str">
            <v/>
          </cell>
          <cell r="I314" t="str">
            <v/>
          </cell>
          <cell r="J314">
            <v>0</v>
          </cell>
          <cell r="K314" t="str">
            <v>SDL</v>
          </cell>
          <cell r="L314">
            <v>190000</v>
          </cell>
          <cell r="M314">
            <v>17710299</v>
          </cell>
          <cell r="AI314" t="str">
            <v>Scheme G TIER I</v>
          </cell>
        </row>
        <row r="315">
          <cell r="E315" t="str">
            <v>IN2220150196</v>
          </cell>
          <cell r="F315" t="str">
            <v>8.67% Maharashtra SDL 24 Feb 2026</v>
          </cell>
          <cell r="G315" t="str">
            <v>MAHARASHTRA SDL</v>
          </cell>
          <cell r="H315" t="str">
            <v/>
          </cell>
          <cell r="I315" t="str">
            <v/>
          </cell>
          <cell r="J315">
            <v>0</v>
          </cell>
          <cell r="K315" t="str">
            <v>SDL</v>
          </cell>
          <cell r="L315">
            <v>30000</v>
          </cell>
          <cell r="M315">
            <v>3121311</v>
          </cell>
          <cell r="AI315" t="str">
            <v>Scheme G TIER I</v>
          </cell>
        </row>
        <row r="316">
          <cell r="E316" t="str">
            <v>IN1520170169</v>
          </cell>
          <cell r="F316" t="str">
            <v>07.75% GUJRAT SDL 10-JAN-2028</v>
          </cell>
          <cell r="G316" t="str">
            <v>GUJRAT SDL</v>
          </cell>
          <cell r="H316" t="str">
            <v/>
          </cell>
          <cell r="I316" t="str">
            <v/>
          </cell>
          <cell r="J316">
            <v>0</v>
          </cell>
          <cell r="K316" t="str">
            <v>SDL</v>
          </cell>
          <cell r="L316">
            <v>17500</v>
          </cell>
          <cell r="M316">
            <v>1760106.25</v>
          </cell>
          <cell r="AI316" t="str">
            <v>Scheme G TIER I</v>
          </cell>
        </row>
        <row r="317">
          <cell r="E317" t="str">
            <v>IN1520170243</v>
          </cell>
          <cell r="F317" t="str">
            <v>8.26% Gujarat 14march 2028</v>
          </cell>
          <cell r="G317" t="str">
            <v>GUJRAT SDL</v>
          </cell>
          <cell r="H317" t="str">
            <v/>
          </cell>
          <cell r="I317" t="str">
            <v/>
          </cell>
          <cell r="J317">
            <v>0</v>
          </cell>
          <cell r="K317" t="str">
            <v>SDL</v>
          </cell>
          <cell r="L317">
            <v>50000</v>
          </cell>
          <cell r="M317">
            <v>5145060</v>
          </cell>
          <cell r="AI317" t="str">
            <v>Scheme G TIER I</v>
          </cell>
        </row>
        <row r="318">
          <cell r="E318" t="str">
            <v>IN2020180021</v>
          </cell>
          <cell r="F318" t="str">
            <v>8.32% Kerala SDL 25-April-2030</v>
          </cell>
          <cell r="G318" t="str">
            <v>KERALA SDL</v>
          </cell>
          <cell r="H318" t="str">
            <v/>
          </cell>
          <cell r="I318" t="str">
            <v/>
          </cell>
          <cell r="J318">
            <v>0</v>
          </cell>
          <cell r="K318" t="str">
            <v>SDL</v>
          </cell>
          <cell r="L318">
            <v>130000</v>
          </cell>
          <cell r="M318">
            <v>13393770</v>
          </cell>
          <cell r="AI318" t="str">
            <v>Scheme G TIER I</v>
          </cell>
        </row>
        <row r="319">
          <cell r="E319" t="str">
            <v>IN1520180200</v>
          </cell>
          <cell r="F319" t="str">
            <v>8.50% GUJARAT SDL 28.11.2028</v>
          </cell>
          <cell r="G319" t="str">
            <v>GUJRAT SDL</v>
          </cell>
          <cell r="H319" t="str">
            <v/>
          </cell>
          <cell r="I319" t="str">
            <v/>
          </cell>
          <cell r="J319">
            <v>0</v>
          </cell>
          <cell r="K319" t="str">
            <v>SDL</v>
          </cell>
          <cell r="L319">
            <v>30000</v>
          </cell>
          <cell r="M319">
            <v>3120936</v>
          </cell>
          <cell r="AI319" t="str">
            <v>Scheme G TIER I</v>
          </cell>
        </row>
        <row r="320">
          <cell r="E320" t="str">
            <v>IN3120180184</v>
          </cell>
          <cell r="F320" t="str">
            <v>8.36% Tamil Nadu SDL 12.12.2028</v>
          </cell>
          <cell r="G320" t="str">
            <v>TAMIL NADU SDL</v>
          </cell>
          <cell r="H320" t="str">
            <v/>
          </cell>
          <cell r="I320" t="str">
            <v/>
          </cell>
          <cell r="J320">
            <v>0</v>
          </cell>
          <cell r="K320" t="str">
            <v>SDL</v>
          </cell>
          <cell r="L320">
            <v>400000</v>
          </cell>
          <cell r="M320">
            <v>41337320</v>
          </cell>
          <cell r="AI320" t="str">
            <v>Scheme G TIER I</v>
          </cell>
        </row>
        <row r="321">
          <cell r="E321" t="str">
            <v>IN2220190051</v>
          </cell>
          <cell r="F321" t="str">
            <v>7.24% Maharashtra SDL 25-Sept-2029</v>
          </cell>
          <cell r="G321" t="str">
            <v>MAHARASHTRA SDL</v>
          </cell>
          <cell r="H321" t="str">
            <v/>
          </cell>
          <cell r="I321" t="str">
            <v/>
          </cell>
          <cell r="J321">
            <v>0</v>
          </cell>
          <cell r="K321" t="str">
            <v>SDL</v>
          </cell>
          <cell r="L321">
            <v>30000</v>
          </cell>
          <cell r="M321">
            <v>2919336</v>
          </cell>
          <cell r="AI321" t="str">
            <v>Scheme G TIER I</v>
          </cell>
        </row>
        <row r="322">
          <cell r="E322" t="str">
            <v>IN1520200206</v>
          </cell>
          <cell r="F322" t="str">
            <v>6.50% Gujarat SDL 11-Nov-2030</v>
          </cell>
          <cell r="G322" t="str">
            <v>GUJRAT SDL</v>
          </cell>
          <cell r="H322" t="str">
            <v/>
          </cell>
          <cell r="I322" t="str">
            <v/>
          </cell>
          <cell r="J322">
            <v>0</v>
          </cell>
          <cell r="K322" t="str">
            <v>SDL</v>
          </cell>
          <cell r="L322">
            <v>50000</v>
          </cell>
          <cell r="M322">
            <v>4622870</v>
          </cell>
          <cell r="AI322" t="str">
            <v>Scheme G TIER I</v>
          </cell>
        </row>
        <row r="323">
          <cell r="E323" t="str">
            <v>IN0020020247</v>
          </cell>
          <cell r="F323" t="str">
            <v>6.01% GOVT 25-March-2028</v>
          </cell>
          <cell r="G323" t="str">
            <v>GOVERMENT OF INDIA</v>
          </cell>
          <cell r="H323" t="str">
            <v/>
          </cell>
          <cell r="I323" t="str">
            <v/>
          </cell>
          <cell r="J323">
            <v>0</v>
          </cell>
          <cell r="K323" t="str">
            <v>GOI</v>
          </cell>
          <cell r="L323">
            <v>75100</v>
          </cell>
          <cell r="M323">
            <v>7073451.21</v>
          </cell>
          <cell r="AI323" t="str">
            <v>Scheme G TIER I</v>
          </cell>
        </row>
        <row r="324">
          <cell r="E324" t="str">
            <v/>
          </cell>
          <cell r="F324" t="str">
            <v>Net Current Asset</v>
          </cell>
          <cell r="G324" t="str">
            <v/>
          </cell>
          <cell r="H324" t="str">
            <v/>
          </cell>
          <cell r="I324" t="str">
            <v/>
          </cell>
          <cell r="J324">
            <v>0</v>
          </cell>
          <cell r="K324" t="str">
            <v>NCA</v>
          </cell>
          <cell r="L324">
            <v>0</v>
          </cell>
          <cell r="M324">
            <v>31638837.829999998</v>
          </cell>
          <cell r="AI324" t="str">
            <v>Scheme G TIER I</v>
          </cell>
        </row>
        <row r="325">
          <cell r="E325" t="str">
            <v>IN0020160100</v>
          </cell>
          <cell r="F325" t="str">
            <v>6.57% GOI 2033 (MD 05/12/2033)</v>
          </cell>
          <cell r="G325" t="str">
            <v>GOVERMENT OF INDIA</v>
          </cell>
          <cell r="H325" t="str">
            <v/>
          </cell>
          <cell r="I325" t="str">
            <v/>
          </cell>
          <cell r="J325">
            <v>0</v>
          </cell>
          <cell r="K325" t="str">
            <v>GOI</v>
          </cell>
          <cell r="L325">
            <v>1139900</v>
          </cell>
          <cell r="M325">
            <v>105820792.66</v>
          </cell>
          <cell r="AI325" t="str">
            <v>Scheme G TIER I</v>
          </cell>
        </row>
        <row r="326">
          <cell r="E326" t="str">
            <v>IN0020160118</v>
          </cell>
          <cell r="F326" t="str">
            <v>6.79% GS 26.12.2029</v>
          </cell>
          <cell r="G326" t="str">
            <v>GOVERMENT OF INDIA</v>
          </cell>
          <cell r="H326" t="str">
            <v/>
          </cell>
          <cell r="I326" t="str">
            <v/>
          </cell>
          <cell r="J326">
            <v>0</v>
          </cell>
          <cell r="K326" t="str">
            <v>GOI</v>
          </cell>
          <cell r="L326">
            <v>620000</v>
          </cell>
          <cell r="M326">
            <v>59891814</v>
          </cell>
          <cell r="AI326" t="str">
            <v>Scheme G TIER I</v>
          </cell>
        </row>
        <row r="327">
          <cell r="E327" t="str">
            <v>IN0020150051</v>
          </cell>
          <cell r="F327" t="str">
            <v>7.73% GS  MD 19/12/2034</v>
          </cell>
          <cell r="G327" t="str">
            <v>GOVERMENT OF INDIA</v>
          </cell>
          <cell r="H327" t="str">
            <v/>
          </cell>
          <cell r="I327" t="str">
            <v/>
          </cell>
          <cell r="J327">
            <v>0</v>
          </cell>
          <cell r="K327" t="str">
            <v>GOI</v>
          </cell>
          <cell r="L327">
            <v>60600</v>
          </cell>
          <cell r="M327">
            <v>6162323.0999999996</v>
          </cell>
          <cell r="AI327" t="str">
            <v>Scheme G TIER I</v>
          </cell>
        </row>
        <row r="328">
          <cell r="E328" t="str">
            <v>IN0020170026</v>
          </cell>
          <cell r="F328" t="str">
            <v>6.79% GSEC (15/MAY/2027) 2027</v>
          </cell>
          <cell r="G328" t="str">
            <v>GOVERMENT OF INDIA</v>
          </cell>
          <cell r="H328" t="str">
            <v/>
          </cell>
          <cell r="I328" t="str">
            <v/>
          </cell>
          <cell r="J328">
            <v>0</v>
          </cell>
          <cell r="K328" t="str">
            <v>GOI</v>
          </cell>
          <cell r="L328">
            <v>380000</v>
          </cell>
          <cell r="M328">
            <v>37281762</v>
          </cell>
          <cell r="AI328" t="str">
            <v>Scheme G TIER I</v>
          </cell>
        </row>
        <row r="329">
          <cell r="E329" t="str">
            <v>IN0020160019</v>
          </cell>
          <cell r="F329" t="str">
            <v>7.61% GSEC 09.05.2030</v>
          </cell>
          <cell r="G329" t="str">
            <v>GOVERMENT OF INDIA</v>
          </cell>
          <cell r="H329" t="str">
            <v/>
          </cell>
          <cell r="I329" t="str">
            <v/>
          </cell>
          <cell r="J329">
            <v>0</v>
          </cell>
          <cell r="K329" t="str">
            <v>GOI</v>
          </cell>
          <cell r="L329">
            <v>1032000</v>
          </cell>
          <cell r="M329">
            <v>104308884</v>
          </cell>
          <cell r="AI329" t="str">
            <v>Scheme G TIER I</v>
          </cell>
        </row>
        <row r="330">
          <cell r="E330" t="str">
            <v>IN0020030014</v>
          </cell>
          <cell r="F330" t="str">
            <v>6.30% GOI 09.04.2023</v>
          </cell>
          <cell r="G330" t="str">
            <v>GOVERMENT OF INDIA</v>
          </cell>
          <cell r="H330" t="str">
            <v/>
          </cell>
          <cell r="I330" t="str">
            <v/>
          </cell>
          <cell r="J330">
            <v>0</v>
          </cell>
          <cell r="K330" t="str">
            <v>GOI</v>
          </cell>
          <cell r="L330">
            <v>34400</v>
          </cell>
          <cell r="M330">
            <v>3446192</v>
          </cell>
          <cell r="AI330" t="str">
            <v>Scheme G TIER I</v>
          </cell>
        </row>
        <row r="331">
          <cell r="E331" t="str">
            <v>IN0020150069</v>
          </cell>
          <cell r="F331" t="str">
            <v>7.59% GOI 20.03.2029</v>
          </cell>
          <cell r="G331" t="str">
            <v>GOVERMENT OF INDIA</v>
          </cell>
          <cell r="H331" t="str">
            <v/>
          </cell>
          <cell r="I331" t="str">
            <v/>
          </cell>
          <cell r="J331">
            <v>0</v>
          </cell>
          <cell r="K331" t="str">
            <v>GOI</v>
          </cell>
          <cell r="L331">
            <v>203000</v>
          </cell>
          <cell r="M331">
            <v>20541367</v>
          </cell>
          <cell r="AI331" t="str">
            <v>Scheme G TIER I</v>
          </cell>
        </row>
        <row r="332">
          <cell r="E332" t="str">
            <v>IN0020060086</v>
          </cell>
          <cell r="F332" t="str">
            <v>8.28% GOI 15.02.2032</v>
          </cell>
          <cell r="G332" t="str">
            <v>GOVERMENT OF INDIA</v>
          </cell>
          <cell r="H332" t="str">
            <v/>
          </cell>
          <cell r="I332" t="str">
            <v/>
          </cell>
          <cell r="J332">
            <v>0</v>
          </cell>
          <cell r="K332" t="str">
            <v>GOI</v>
          </cell>
          <cell r="L332">
            <v>1153600</v>
          </cell>
          <cell r="M332">
            <v>121750597.92</v>
          </cell>
          <cell r="AI332" t="str">
            <v>Scheme G TIER I</v>
          </cell>
        </row>
        <row r="333">
          <cell r="E333" t="str">
            <v>IN0020150028</v>
          </cell>
          <cell r="F333" t="str">
            <v>7.88% GOI 19.03.2030</v>
          </cell>
          <cell r="G333" t="str">
            <v>GOVERMENT OF INDIA</v>
          </cell>
          <cell r="H333" t="str">
            <v/>
          </cell>
          <cell r="I333" t="str">
            <v/>
          </cell>
          <cell r="J333">
            <v>0</v>
          </cell>
          <cell r="K333" t="str">
            <v>GOI</v>
          </cell>
          <cell r="L333">
            <v>163000</v>
          </cell>
          <cell r="M333">
            <v>16748233.699999999</v>
          </cell>
          <cell r="AI333" t="str">
            <v>Scheme G TIER I</v>
          </cell>
        </row>
        <row r="334">
          <cell r="E334" t="str">
            <v>IN0020060045</v>
          </cell>
          <cell r="F334" t="str">
            <v>8.33% GS 7.06.2036</v>
          </cell>
          <cell r="G334" t="str">
            <v>GOVERMENT OF INDIA</v>
          </cell>
          <cell r="H334" t="str">
            <v/>
          </cell>
          <cell r="I334" t="str">
            <v/>
          </cell>
          <cell r="J334">
            <v>0</v>
          </cell>
          <cell r="K334" t="str">
            <v>GOI</v>
          </cell>
          <cell r="L334">
            <v>222400</v>
          </cell>
          <cell r="M334">
            <v>23516620.48</v>
          </cell>
          <cell r="AI334" t="str">
            <v>Scheme G TIER I</v>
          </cell>
        </row>
        <row r="335">
          <cell r="E335" t="str">
            <v>IN0020160068</v>
          </cell>
          <cell r="F335" t="str">
            <v>7.06 % GOI 10.10.2046</v>
          </cell>
          <cell r="G335" t="str">
            <v>GOVERMENT OF INDIA</v>
          </cell>
          <cell r="H335" t="str">
            <v/>
          </cell>
          <cell r="I335" t="str">
            <v/>
          </cell>
          <cell r="J335">
            <v>0</v>
          </cell>
          <cell r="K335" t="str">
            <v>GOI</v>
          </cell>
          <cell r="L335">
            <v>184700</v>
          </cell>
          <cell r="M335">
            <v>17205082.050000001</v>
          </cell>
          <cell r="AI335" t="str">
            <v>Scheme G TIER I</v>
          </cell>
        </row>
        <row r="336">
          <cell r="E336" t="str">
            <v>IN0020050012</v>
          </cell>
          <cell r="F336" t="str">
            <v>7.40% GOI 09.09.2035</v>
          </cell>
          <cell r="G336" t="str">
            <v>GOVERMENT OF INDIA</v>
          </cell>
          <cell r="H336" t="str">
            <v/>
          </cell>
          <cell r="I336" t="str">
            <v/>
          </cell>
          <cell r="J336">
            <v>0</v>
          </cell>
          <cell r="K336" t="str">
            <v>GOI</v>
          </cell>
          <cell r="L336">
            <v>74600</v>
          </cell>
          <cell r="M336">
            <v>7370450.1600000001</v>
          </cell>
          <cell r="AI336" t="str">
            <v>Scheme G TIER I</v>
          </cell>
        </row>
        <row r="337">
          <cell r="E337" t="str">
            <v>IN0020150010</v>
          </cell>
          <cell r="F337" t="str">
            <v>7.68% GS 15.12.2023</v>
          </cell>
          <cell r="G337" t="str">
            <v>GOVERMENT OF INDIA</v>
          </cell>
          <cell r="H337" t="str">
            <v/>
          </cell>
          <cell r="I337" t="str">
            <v/>
          </cell>
          <cell r="J337">
            <v>0</v>
          </cell>
          <cell r="K337" t="str">
            <v>GOI</v>
          </cell>
          <cell r="L337">
            <v>55000</v>
          </cell>
          <cell r="M337">
            <v>5588957</v>
          </cell>
          <cell r="AI337" t="str">
            <v>Scheme G TIER I</v>
          </cell>
        </row>
        <row r="338">
          <cell r="E338" t="str">
            <v>IN0020040039</v>
          </cell>
          <cell r="F338" t="str">
            <v>7.50% GOI 10-Aug-2034</v>
          </cell>
          <cell r="G338" t="str">
            <v>GOVERMENT OF INDIA</v>
          </cell>
          <cell r="H338" t="str">
            <v/>
          </cell>
          <cell r="I338" t="str">
            <v/>
          </cell>
          <cell r="J338">
            <v>0</v>
          </cell>
          <cell r="K338" t="str">
            <v>GOI</v>
          </cell>
          <cell r="L338">
            <v>600000</v>
          </cell>
          <cell r="M338">
            <v>59786160</v>
          </cell>
          <cell r="AI338" t="str">
            <v>Scheme G TIER I</v>
          </cell>
        </row>
        <row r="339">
          <cell r="E339" t="str">
            <v>IN0020070044</v>
          </cell>
          <cell r="F339" t="str">
            <v>8.32% GS 02.08.2032</v>
          </cell>
          <cell r="G339" t="str">
            <v>GOVERMENT OF INDIA</v>
          </cell>
          <cell r="H339" t="str">
            <v/>
          </cell>
          <cell r="I339" t="str">
            <v/>
          </cell>
          <cell r="J339">
            <v>0</v>
          </cell>
          <cell r="K339" t="str">
            <v>GOI</v>
          </cell>
          <cell r="L339">
            <v>32000</v>
          </cell>
          <cell r="M339">
            <v>3384720</v>
          </cell>
          <cell r="AI339" t="str">
            <v>Scheme G TIER I</v>
          </cell>
        </row>
        <row r="340">
          <cell r="E340" t="str">
            <v>IN0020110063</v>
          </cell>
          <cell r="F340" t="str">
            <v>8.83% GOI 12.12.2041</v>
          </cell>
          <cell r="G340" t="str">
            <v>GOVERMENT OF INDIA</v>
          </cell>
          <cell r="H340" t="str">
            <v/>
          </cell>
          <cell r="I340" t="str">
            <v/>
          </cell>
          <cell r="J340">
            <v>0</v>
          </cell>
          <cell r="K340" t="str">
            <v>GOI</v>
          </cell>
          <cell r="L340">
            <v>59000</v>
          </cell>
          <cell r="M340">
            <v>6582181.5999999996</v>
          </cell>
          <cell r="AI340" t="str">
            <v>Scheme G TIER I</v>
          </cell>
        </row>
        <row r="341">
          <cell r="E341" t="str">
            <v>IN0020150077</v>
          </cell>
          <cell r="F341" t="str">
            <v>7.72% GOI 26.10.2055.</v>
          </cell>
          <cell r="G341" t="str">
            <v>GOVERMENT OF INDIA</v>
          </cell>
          <cell r="H341" t="str">
            <v/>
          </cell>
          <cell r="I341" t="str">
            <v/>
          </cell>
          <cell r="J341">
            <v>0</v>
          </cell>
          <cell r="K341" t="str">
            <v>GOI</v>
          </cell>
          <cell r="L341">
            <v>163000</v>
          </cell>
          <cell r="M341">
            <v>16294735.1</v>
          </cell>
          <cell r="AI341" t="str">
            <v>Scheme G TIER I</v>
          </cell>
        </row>
        <row r="342">
          <cell r="E342" t="str">
            <v>IN0020140078</v>
          </cell>
          <cell r="F342" t="str">
            <v>8.17% GS 2044 (01-DEC-2044).</v>
          </cell>
          <cell r="G342" t="str">
            <v>GOVERMENT OF INDIA</v>
          </cell>
          <cell r="H342" t="str">
            <v/>
          </cell>
          <cell r="I342" t="str">
            <v/>
          </cell>
          <cell r="J342">
            <v>0</v>
          </cell>
          <cell r="K342" t="str">
            <v>GOI</v>
          </cell>
          <cell r="L342">
            <v>305500</v>
          </cell>
          <cell r="M342">
            <v>32271370.300000001</v>
          </cell>
          <cell r="AI342" t="str">
            <v>Scheme G TIER I</v>
          </cell>
        </row>
        <row r="343">
          <cell r="E343" t="str">
            <v>IN0020190024</v>
          </cell>
          <cell r="F343" t="str">
            <v>7.62% GS 2039 (15-09-2039)</v>
          </cell>
          <cell r="G343" t="str">
            <v>GOVERMENT OF INDIA</v>
          </cell>
          <cell r="H343" t="str">
            <v/>
          </cell>
          <cell r="I343" t="str">
            <v/>
          </cell>
          <cell r="J343">
            <v>0</v>
          </cell>
          <cell r="K343" t="str">
            <v>GOI</v>
          </cell>
          <cell r="L343">
            <v>28300</v>
          </cell>
          <cell r="M343">
            <v>2818784.71</v>
          </cell>
          <cell r="AI343" t="str">
            <v>Scheme G TIER I</v>
          </cell>
        </row>
        <row r="344">
          <cell r="E344" t="str">
            <v>IN0020190040</v>
          </cell>
          <cell r="F344" t="str">
            <v>7.69% GOI 17.06.2043</v>
          </cell>
          <cell r="G344" t="str">
            <v>GOVERMENT OF INDIA</v>
          </cell>
          <cell r="H344" t="str">
            <v/>
          </cell>
          <cell r="I344" t="str">
            <v/>
          </cell>
          <cell r="J344">
            <v>0</v>
          </cell>
          <cell r="K344" t="str">
            <v>GOI</v>
          </cell>
          <cell r="L344">
            <v>170000</v>
          </cell>
          <cell r="M344">
            <v>17087278</v>
          </cell>
          <cell r="AI344" t="str">
            <v>Scheme G TIER I</v>
          </cell>
        </row>
        <row r="345">
          <cell r="E345" t="str">
            <v>IN0020020106</v>
          </cell>
          <cell r="F345" t="str">
            <v>7.95% GOI  28-Aug-2032</v>
          </cell>
          <cell r="G345" t="str">
            <v>GOVERMENT OF INDIA</v>
          </cell>
          <cell r="H345" t="str">
            <v/>
          </cell>
          <cell r="I345" t="str">
            <v/>
          </cell>
          <cell r="J345">
            <v>0</v>
          </cell>
          <cell r="K345" t="str">
            <v>GOI</v>
          </cell>
          <cell r="L345">
            <v>306000</v>
          </cell>
          <cell r="M345">
            <v>31592602.800000001</v>
          </cell>
          <cell r="AI345" t="str">
            <v>Scheme G TIER I</v>
          </cell>
        </row>
        <row r="346">
          <cell r="E346" t="str">
            <v>IN0020060078</v>
          </cell>
          <cell r="F346" t="str">
            <v>8.24% GOI 15-Feb-2027</v>
          </cell>
          <cell r="G346" t="str">
            <v>GOVERMENT OF INDIA</v>
          </cell>
          <cell r="H346" t="str">
            <v/>
          </cell>
          <cell r="I346" t="str">
            <v/>
          </cell>
          <cell r="J346">
            <v>0</v>
          </cell>
          <cell r="K346" t="str">
            <v>GOI</v>
          </cell>
          <cell r="L346">
            <v>316100</v>
          </cell>
          <cell r="M346">
            <v>32874431.609999999</v>
          </cell>
          <cell r="AI346" t="str">
            <v>Scheme G TIER I</v>
          </cell>
        </row>
        <row r="347">
          <cell r="E347" t="str">
            <v>IN0020170174</v>
          </cell>
          <cell r="F347" t="str">
            <v>7.17% GOI 08-Jan-2028</v>
          </cell>
          <cell r="G347" t="str">
            <v>GOVERMENT OF INDIA</v>
          </cell>
          <cell r="H347" t="str">
            <v/>
          </cell>
          <cell r="I347" t="str">
            <v/>
          </cell>
          <cell r="J347">
            <v>0</v>
          </cell>
          <cell r="K347" t="str">
            <v>GOI</v>
          </cell>
          <cell r="L347">
            <v>640000</v>
          </cell>
          <cell r="M347">
            <v>63647936</v>
          </cell>
          <cell r="AI347" t="str">
            <v>Scheme G TIER I</v>
          </cell>
        </row>
        <row r="348">
          <cell r="E348" t="str">
            <v>IN0020200153</v>
          </cell>
          <cell r="F348" t="str">
            <v>05.77% GOI 03-Aug-2030</v>
          </cell>
          <cell r="G348" t="str">
            <v>GOVERMENT OF INDIA</v>
          </cell>
          <cell r="H348" t="str">
            <v/>
          </cell>
          <cell r="I348" t="str">
            <v/>
          </cell>
          <cell r="J348">
            <v>0</v>
          </cell>
          <cell r="K348" t="str">
            <v>GOI</v>
          </cell>
          <cell r="L348">
            <v>140000</v>
          </cell>
          <cell r="M348">
            <v>12649000</v>
          </cell>
          <cell r="AI348" t="str">
            <v>Scheme G TIER I</v>
          </cell>
        </row>
        <row r="349">
          <cell r="E349" t="str">
            <v>IN0020200245</v>
          </cell>
          <cell r="F349" t="str">
            <v>6.22% GOI 2035 (16-Mar-2035)</v>
          </cell>
          <cell r="G349" t="str">
            <v>GOVERMENT OF INDIA</v>
          </cell>
          <cell r="H349" t="str">
            <v/>
          </cell>
          <cell r="I349" t="str">
            <v/>
          </cell>
          <cell r="J349">
            <v>0</v>
          </cell>
          <cell r="K349" t="str">
            <v>GOI</v>
          </cell>
          <cell r="L349">
            <v>425400</v>
          </cell>
          <cell r="M349">
            <v>38030887.619999997</v>
          </cell>
          <cell r="AI349" t="str">
            <v>Scheme G TIER I</v>
          </cell>
        </row>
        <row r="350">
          <cell r="E350" t="str">
            <v>IN0020160092</v>
          </cell>
          <cell r="F350" t="str">
            <v>6.62% GOI 2051 (28-NOV-2051)  2051.</v>
          </cell>
          <cell r="G350" t="str">
            <v>GOVERMENT OF INDIA</v>
          </cell>
          <cell r="H350" t="str">
            <v/>
          </cell>
          <cell r="I350" t="str">
            <v/>
          </cell>
          <cell r="J350">
            <v>0</v>
          </cell>
          <cell r="K350" t="str">
            <v>GOI</v>
          </cell>
          <cell r="L350">
            <v>300000</v>
          </cell>
          <cell r="M350">
            <v>26237430</v>
          </cell>
          <cell r="AI350" t="str">
            <v>Scheme G TIER I</v>
          </cell>
        </row>
        <row r="351">
          <cell r="E351" t="str">
            <v>IN0020140011</v>
          </cell>
          <cell r="F351" t="str">
            <v>8.60% GS 2028 (02-JUN-2028)</v>
          </cell>
          <cell r="G351" t="str">
            <v>GOVERMENT OF INDIA</v>
          </cell>
          <cell r="H351" t="str">
            <v/>
          </cell>
          <cell r="I351" t="str">
            <v/>
          </cell>
          <cell r="J351">
            <v>0</v>
          </cell>
          <cell r="K351" t="str">
            <v>GOI</v>
          </cell>
          <cell r="L351">
            <v>74000</v>
          </cell>
          <cell r="M351">
            <v>7851977.2000000002</v>
          </cell>
          <cell r="AI351" t="str">
            <v>Scheme G TIER I</v>
          </cell>
        </row>
        <row r="352">
          <cell r="E352" t="str">
            <v>INF846K01N65</v>
          </cell>
          <cell r="F352" t="str">
            <v>AXIS OVERNIGHT FUND - DIRECT PLAN- GROWTH OPTION</v>
          </cell>
          <cell r="G352" t="str">
            <v>AXIS MUTUAL FUND</v>
          </cell>
          <cell r="H352" t="str">
            <v>66301</v>
          </cell>
          <cell r="I352" t="str">
            <v>Management of mutual funds</v>
          </cell>
          <cell r="J352">
            <v>0</v>
          </cell>
          <cell r="K352" t="str">
            <v>MF</v>
          </cell>
          <cell r="L352">
            <v>113372.387</v>
          </cell>
          <cell r="M352">
            <v>128678566.22</v>
          </cell>
          <cell r="AI352" t="str">
            <v>Scheme G TIER I</v>
          </cell>
        </row>
        <row r="353">
          <cell r="E353" t="str">
            <v>IN3120180010</v>
          </cell>
          <cell r="F353" t="str">
            <v>SDL TAMIL NADU 8.05% 2028</v>
          </cell>
          <cell r="G353" t="str">
            <v>TAMIL NADU SDL</v>
          </cell>
          <cell r="H353" t="str">
            <v/>
          </cell>
          <cell r="I353" t="str">
            <v/>
          </cell>
          <cell r="J353">
            <v>0</v>
          </cell>
          <cell r="K353" t="str">
            <v>SDL</v>
          </cell>
          <cell r="L353">
            <v>10000</v>
          </cell>
          <cell r="M353">
            <v>1016353</v>
          </cell>
          <cell r="AI353" t="str">
            <v>Scheme G TIER II</v>
          </cell>
        </row>
        <row r="354">
          <cell r="E354" t="str">
            <v>IN2020170147</v>
          </cell>
          <cell r="F354" t="str">
            <v>8.13 % KERALA SDL 21.03.2028</v>
          </cell>
          <cell r="G354" t="str">
            <v>KERALA SDL</v>
          </cell>
          <cell r="H354" t="str">
            <v/>
          </cell>
          <cell r="I354" t="str">
            <v/>
          </cell>
          <cell r="J354">
            <v>0</v>
          </cell>
          <cell r="K354" t="str">
            <v>SDL</v>
          </cell>
          <cell r="L354">
            <v>15000</v>
          </cell>
          <cell r="M354">
            <v>1534677</v>
          </cell>
          <cell r="AI354" t="str">
            <v>Scheme G TIER II</v>
          </cell>
        </row>
        <row r="355">
          <cell r="E355" t="str">
            <v>IN0020060086</v>
          </cell>
          <cell r="F355" t="str">
            <v>8.28% GOI 15.02.2032</v>
          </cell>
          <cell r="G355" t="str">
            <v>GOVERMENT OF INDIA</v>
          </cell>
          <cell r="H355" t="str">
            <v/>
          </cell>
          <cell r="I355" t="str">
            <v/>
          </cell>
          <cell r="J355">
            <v>0</v>
          </cell>
          <cell r="K355" t="str">
            <v>GOI</v>
          </cell>
          <cell r="L355">
            <v>76900</v>
          </cell>
          <cell r="M355">
            <v>8116002.9299999997</v>
          </cell>
          <cell r="AI355" t="str">
            <v>Scheme G TIER II</v>
          </cell>
        </row>
        <row r="356">
          <cell r="E356" t="str">
            <v>IN3120150203</v>
          </cell>
          <cell r="F356" t="str">
            <v>8.69% Tamil Nadu SDL 24.02.2026</v>
          </cell>
          <cell r="G356" t="str">
            <v>TAMIL NADU SDL</v>
          </cell>
          <cell r="H356" t="str">
            <v/>
          </cell>
          <cell r="I356" t="str">
            <v/>
          </cell>
          <cell r="J356">
            <v>0</v>
          </cell>
          <cell r="K356" t="str">
            <v>SDL</v>
          </cell>
          <cell r="L356">
            <v>3500</v>
          </cell>
          <cell r="M356">
            <v>364373.1</v>
          </cell>
          <cell r="AI356" t="str">
            <v>Scheme G TIER II</v>
          </cell>
        </row>
        <row r="357">
          <cell r="E357" t="str">
            <v>IN0020220029</v>
          </cell>
          <cell r="F357" t="str">
            <v>7.54%GOI 23-MAY- 2036</v>
          </cell>
          <cell r="G357" t="str">
            <v>GOVERMENT OF INDIA</v>
          </cell>
          <cell r="H357" t="str">
            <v/>
          </cell>
          <cell r="I357" t="str">
            <v/>
          </cell>
          <cell r="J357">
            <v>0</v>
          </cell>
          <cell r="K357" t="str">
            <v>GOI</v>
          </cell>
          <cell r="L357">
            <v>20000</v>
          </cell>
          <cell r="M357">
            <v>1985202</v>
          </cell>
          <cell r="AI357" t="str">
            <v>Scheme G TIER II</v>
          </cell>
        </row>
        <row r="358">
          <cell r="E358" t="str">
            <v>IN0020150028</v>
          </cell>
          <cell r="F358" t="str">
            <v>7.88% GOI 19.03.2030</v>
          </cell>
          <cell r="G358" t="str">
            <v>GOVERMENT OF INDIA</v>
          </cell>
          <cell r="H358" t="str">
            <v/>
          </cell>
          <cell r="I358" t="str">
            <v/>
          </cell>
          <cell r="J358">
            <v>0</v>
          </cell>
          <cell r="K358" t="str">
            <v>GOI</v>
          </cell>
          <cell r="L358">
            <v>46200</v>
          </cell>
          <cell r="M358">
            <v>4747045.38</v>
          </cell>
          <cell r="AI358" t="str">
            <v>Scheme G TIER II</v>
          </cell>
        </row>
        <row r="359">
          <cell r="E359" t="str">
            <v>IN0020060045</v>
          </cell>
          <cell r="F359" t="str">
            <v>8.33% GS 7.06.2036</v>
          </cell>
          <cell r="G359" t="str">
            <v>GOVERMENT OF INDIA</v>
          </cell>
          <cell r="H359" t="str">
            <v/>
          </cell>
          <cell r="I359" t="str">
            <v/>
          </cell>
          <cell r="J359">
            <v>0</v>
          </cell>
          <cell r="K359" t="str">
            <v>GOI</v>
          </cell>
          <cell r="L359">
            <v>38000</v>
          </cell>
          <cell r="M359">
            <v>4018127.6</v>
          </cell>
          <cell r="AI359" t="str">
            <v>Scheme G TIER II</v>
          </cell>
        </row>
        <row r="360">
          <cell r="E360" t="str">
            <v>IN0020210244</v>
          </cell>
          <cell r="F360" t="str">
            <v>6.54% GOI 17-Jan-2032</v>
          </cell>
          <cell r="G360" t="str">
            <v>GOVERMENT OF INDIA</v>
          </cell>
          <cell r="H360" t="str">
            <v/>
          </cell>
          <cell r="I360" t="str">
            <v/>
          </cell>
          <cell r="J360">
            <v>0</v>
          </cell>
          <cell r="K360" t="str">
            <v>GOI</v>
          </cell>
          <cell r="L360">
            <v>150000</v>
          </cell>
          <cell r="M360">
            <v>14086185</v>
          </cell>
          <cell r="AI360" t="str">
            <v>Scheme G TIER II</v>
          </cell>
        </row>
        <row r="361">
          <cell r="E361" t="str">
            <v>IN0020210152</v>
          </cell>
          <cell r="F361" t="str">
            <v>06.67 GOI 15 DEC- 2035</v>
          </cell>
          <cell r="G361" t="str">
            <v>GOVERMENT OF INDIA</v>
          </cell>
          <cell r="H361" t="str">
            <v/>
          </cell>
          <cell r="I361" t="str">
            <v/>
          </cell>
          <cell r="J361">
            <v>0</v>
          </cell>
          <cell r="K361" t="str">
            <v>GOI</v>
          </cell>
          <cell r="L361">
            <v>160000</v>
          </cell>
          <cell r="M361">
            <v>14794880</v>
          </cell>
          <cell r="AI361" t="str">
            <v>Scheme G TIER II</v>
          </cell>
        </row>
        <row r="362">
          <cell r="E362" t="str">
            <v>IN0020210020</v>
          </cell>
          <cell r="F362" t="str">
            <v>6.64% GOI 16-june-2035</v>
          </cell>
          <cell r="G362" t="str">
            <v>GOVERMENT OF INDIA</v>
          </cell>
          <cell r="H362" t="str">
            <v/>
          </cell>
          <cell r="I362" t="str">
            <v/>
          </cell>
          <cell r="J362">
            <v>0</v>
          </cell>
          <cell r="K362" t="str">
            <v>GOI</v>
          </cell>
          <cell r="L362">
            <v>3500</v>
          </cell>
          <cell r="M362">
            <v>323434.65000000002</v>
          </cell>
          <cell r="AI362" t="str">
            <v>Scheme G TIER II</v>
          </cell>
        </row>
        <row r="363">
          <cell r="E363" t="str">
            <v>IN0020150010</v>
          </cell>
          <cell r="F363" t="str">
            <v>7.68% GS 15.12.2023</v>
          </cell>
          <cell r="G363" t="str">
            <v>GOVERMENT OF INDIA</v>
          </cell>
          <cell r="H363" t="str">
            <v/>
          </cell>
          <cell r="I363" t="str">
            <v/>
          </cell>
          <cell r="J363">
            <v>0</v>
          </cell>
          <cell r="K363" t="str">
            <v>GOI</v>
          </cell>
          <cell r="L363">
            <v>5000</v>
          </cell>
          <cell r="M363">
            <v>508087</v>
          </cell>
          <cell r="AI363" t="str">
            <v>Scheme G TIER II</v>
          </cell>
        </row>
        <row r="364">
          <cell r="E364" t="str">
            <v>IN0020020247</v>
          </cell>
          <cell r="F364" t="str">
            <v>6.01% GOVT 25-March-2028</v>
          </cell>
          <cell r="G364" t="str">
            <v>GOVERMENT OF INDIA</v>
          </cell>
          <cell r="H364" t="str">
            <v/>
          </cell>
          <cell r="I364" t="str">
            <v/>
          </cell>
          <cell r="J364">
            <v>0</v>
          </cell>
          <cell r="K364" t="str">
            <v>GOI</v>
          </cell>
          <cell r="L364">
            <v>21000</v>
          </cell>
          <cell r="M364">
            <v>1977929.1</v>
          </cell>
          <cell r="AI364" t="str">
            <v>Scheme G TIER II</v>
          </cell>
        </row>
        <row r="365">
          <cell r="E365" t="str">
            <v>IN0020070044</v>
          </cell>
          <cell r="F365" t="str">
            <v>8.32% GS 02.08.2032</v>
          </cell>
          <cell r="G365" t="str">
            <v>GOVERMENT OF INDIA</v>
          </cell>
          <cell r="H365" t="str">
            <v/>
          </cell>
          <cell r="I365" t="str">
            <v/>
          </cell>
          <cell r="J365">
            <v>0</v>
          </cell>
          <cell r="K365" t="str">
            <v>GOI</v>
          </cell>
          <cell r="L365">
            <v>56000</v>
          </cell>
          <cell r="M365">
            <v>5923260</v>
          </cell>
          <cell r="AI365" t="str">
            <v>Scheme G TIER II</v>
          </cell>
        </row>
        <row r="366">
          <cell r="E366" t="str">
            <v>IN0020200245</v>
          </cell>
          <cell r="F366" t="str">
            <v>6.22% GOI 2035 (16-Mar-2035)</v>
          </cell>
          <cell r="G366" t="str">
            <v>GOVERMENT OF INDIA</v>
          </cell>
          <cell r="H366" t="str">
            <v/>
          </cell>
          <cell r="I366" t="str">
            <v/>
          </cell>
          <cell r="J366">
            <v>0</v>
          </cell>
          <cell r="K366" t="str">
            <v>GOI</v>
          </cell>
          <cell r="L366">
            <v>74600</v>
          </cell>
          <cell r="M366">
            <v>6669262.3799999999</v>
          </cell>
          <cell r="AI366" t="str">
            <v>Scheme G TIER II</v>
          </cell>
        </row>
        <row r="367">
          <cell r="E367" t="str">
            <v>IN0020150077</v>
          </cell>
          <cell r="F367" t="str">
            <v>7.72% GOI 26.10.2055.</v>
          </cell>
          <cell r="G367" t="str">
            <v>GOVERMENT OF INDIA</v>
          </cell>
          <cell r="H367" t="str">
            <v/>
          </cell>
          <cell r="I367" t="str">
            <v/>
          </cell>
          <cell r="J367">
            <v>0</v>
          </cell>
          <cell r="K367" t="str">
            <v>GOI</v>
          </cell>
          <cell r="L367">
            <v>7000</v>
          </cell>
          <cell r="M367">
            <v>699773.9</v>
          </cell>
          <cell r="AI367" t="str">
            <v>Scheme G TIER II</v>
          </cell>
        </row>
        <row r="368">
          <cell r="E368" t="str">
            <v>IN0020200153</v>
          </cell>
          <cell r="F368" t="str">
            <v>05.77% GOI 03-Aug-2030</v>
          </cell>
          <cell r="G368" t="str">
            <v>GOVERMENT OF INDIA</v>
          </cell>
          <cell r="H368" t="str">
            <v/>
          </cell>
          <cell r="I368" t="str">
            <v/>
          </cell>
          <cell r="J368">
            <v>0</v>
          </cell>
          <cell r="K368" t="str">
            <v>GOI</v>
          </cell>
          <cell r="L368">
            <v>30000</v>
          </cell>
          <cell r="M368">
            <v>2710500</v>
          </cell>
          <cell r="AI368" t="str">
            <v>Scheme G TIER II</v>
          </cell>
        </row>
        <row r="369">
          <cell r="E369" t="str">
            <v>IN0020170174</v>
          </cell>
          <cell r="F369" t="str">
            <v>7.17% GOI 08-Jan-2028</v>
          </cell>
          <cell r="G369" t="str">
            <v>GOVERMENT OF INDIA</v>
          </cell>
          <cell r="H369" t="str">
            <v/>
          </cell>
          <cell r="I369" t="str">
            <v/>
          </cell>
          <cell r="J369">
            <v>0</v>
          </cell>
          <cell r="K369" t="str">
            <v>GOI</v>
          </cell>
          <cell r="L369">
            <v>160000</v>
          </cell>
          <cell r="M369">
            <v>15911984</v>
          </cell>
          <cell r="AI369" t="str">
            <v>Scheme G TIER II</v>
          </cell>
        </row>
        <row r="370">
          <cell r="E370" t="str">
            <v>IN0020140078</v>
          </cell>
          <cell r="F370" t="str">
            <v>8.17% GS 2044 (01-DEC-2044).</v>
          </cell>
          <cell r="G370" t="str">
            <v>GOVERMENT OF INDIA</v>
          </cell>
          <cell r="H370" t="str">
            <v/>
          </cell>
          <cell r="I370" t="str">
            <v/>
          </cell>
          <cell r="J370">
            <v>0</v>
          </cell>
          <cell r="K370" t="str">
            <v>GOI</v>
          </cell>
          <cell r="L370">
            <v>33000</v>
          </cell>
          <cell r="M370">
            <v>3485941.8</v>
          </cell>
          <cell r="AI370" t="str">
            <v>Scheme G TIER II</v>
          </cell>
        </row>
        <row r="371">
          <cell r="E371" t="str">
            <v>IN0020060078</v>
          </cell>
          <cell r="F371" t="str">
            <v>8.24% GOI 15-Feb-2027</v>
          </cell>
          <cell r="G371" t="str">
            <v>GOVERMENT OF INDIA</v>
          </cell>
          <cell r="H371" t="str">
            <v/>
          </cell>
          <cell r="I371" t="str">
            <v/>
          </cell>
          <cell r="J371">
            <v>0</v>
          </cell>
          <cell r="K371" t="str">
            <v>GOI</v>
          </cell>
          <cell r="L371">
            <v>69900</v>
          </cell>
          <cell r="M371">
            <v>7269606.9900000002</v>
          </cell>
          <cell r="AI371" t="str">
            <v>Scheme G TIER II</v>
          </cell>
        </row>
        <row r="372">
          <cell r="E372" t="str">
            <v>IN0020190024</v>
          </cell>
          <cell r="F372" t="str">
            <v>7.62% GS 2039 (15-09-2039)</v>
          </cell>
          <cell r="G372" t="str">
            <v>GOVERMENT OF INDIA</v>
          </cell>
          <cell r="H372" t="str">
            <v/>
          </cell>
          <cell r="I372" t="str">
            <v/>
          </cell>
          <cell r="J372">
            <v>0</v>
          </cell>
          <cell r="K372" t="str">
            <v>GOI</v>
          </cell>
          <cell r="L372">
            <v>10000</v>
          </cell>
          <cell r="M372">
            <v>996037</v>
          </cell>
          <cell r="AI372" t="str">
            <v>Scheme G TIER II</v>
          </cell>
        </row>
        <row r="373">
          <cell r="E373" t="str">
            <v>IN0020100031</v>
          </cell>
          <cell r="F373" t="str">
            <v>8.30% GS 02.07.2040</v>
          </cell>
          <cell r="G373" t="str">
            <v>GOVERMENT OF INDIA</v>
          </cell>
          <cell r="H373" t="str">
            <v/>
          </cell>
          <cell r="I373" t="str">
            <v/>
          </cell>
          <cell r="J373">
            <v>0</v>
          </cell>
          <cell r="K373" t="str">
            <v>GOI</v>
          </cell>
          <cell r="L373">
            <v>41400</v>
          </cell>
          <cell r="M373">
            <v>4393657.8</v>
          </cell>
          <cell r="AI373" t="str">
            <v>Scheme G TIER II</v>
          </cell>
        </row>
        <row r="374">
          <cell r="E374" t="str">
            <v>IN0020190040</v>
          </cell>
          <cell r="F374" t="str">
            <v>7.69% GOI 17.06.2043</v>
          </cell>
          <cell r="G374" t="str">
            <v>GOVERMENT OF INDIA</v>
          </cell>
          <cell r="H374" t="str">
            <v/>
          </cell>
          <cell r="I374" t="str">
            <v/>
          </cell>
          <cell r="J374">
            <v>0</v>
          </cell>
          <cell r="K374" t="str">
            <v>GOI</v>
          </cell>
          <cell r="L374">
            <v>10000</v>
          </cell>
          <cell r="M374">
            <v>1005134</v>
          </cell>
          <cell r="AI374" t="str">
            <v>Scheme G TIER II</v>
          </cell>
        </row>
        <row r="375">
          <cell r="E375" t="str">
            <v>INF846K01N65</v>
          </cell>
          <cell r="F375" t="str">
            <v>AXIS OVERNIGHT FUND - DIRECT PLAN- GROWTH OPTION</v>
          </cell>
          <cell r="G375" t="str">
            <v>AXIS MUTUAL FUND</v>
          </cell>
          <cell r="H375" t="str">
            <v>66301</v>
          </cell>
          <cell r="I375" t="str">
            <v>Management of mutual funds</v>
          </cell>
          <cell r="J375">
            <v>0</v>
          </cell>
          <cell r="K375" t="str">
            <v>MF</v>
          </cell>
          <cell r="L375">
            <v>12392.245000000001</v>
          </cell>
          <cell r="M375">
            <v>14065297.210000001</v>
          </cell>
          <cell r="AI375" t="str">
            <v>Scheme G TIER II</v>
          </cell>
        </row>
        <row r="376">
          <cell r="E376" t="str">
            <v/>
          </cell>
          <cell r="F376" t="str">
            <v>Net Current Asset</v>
          </cell>
          <cell r="G376" t="str">
            <v/>
          </cell>
          <cell r="H376" t="str">
            <v/>
          </cell>
          <cell r="I376" t="str">
            <v/>
          </cell>
          <cell r="J376">
            <v>0</v>
          </cell>
          <cell r="K376" t="str">
            <v>NCA</v>
          </cell>
          <cell r="L376">
            <v>0</v>
          </cell>
          <cell r="M376">
            <v>-174831.1</v>
          </cell>
          <cell r="AI376" t="str">
            <v>Scheme G TIER II</v>
          </cell>
        </row>
        <row r="377">
          <cell r="E377" t="str">
            <v>IN2220190051</v>
          </cell>
          <cell r="F377" t="str">
            <v>7.24% Maharashtra SDL 25-Sept-2029</v>
          </cell>
          <cell r="G377" t="str">
            <v>MAHARASHTRA SDL</v>
          </cell>
          <cell r="H377" t="str">
            <v/>
          </cell>
          <cell r="I377" t="str">
            <v/>
          </cell>
          <cell r="J377">
            <v>0</v>
          </cell>
          <cell r="K377" t="str">
            <v>SDL</v>
          </cell>
          <cell r="L377">
            <v>30000</v>
          </cell>
          <cell r="M377">
            <v>2919336</v>
          </cell>
          <cell r="AI377" t="str">
            <v>Scheme G TIER II</v>
          </cell>
        </row>
        <row r="378">
          <cell r="E378" t="str">
            <v>IN0020160100</v>
          </cell>
          <cell r="F378" t="str">
            <v>6.57% GOI 2033 (MD 05/12/2033)</v>
          </cell>
          <cell r="G378" t="str">
            <v>GOVERMENT OF INDIA</v>
          </cell>
          <cell r="H378" t="str">
            <v/>
          </cell>
          <cell r="I378" t="str">
            <v/>
          </cell>
          <cell r="J378">
            <v>0</v>
          </cell>
          <cell r="K378" t="str">
            <v>GOI</v>
          </cell>
          <cell r="L378">
            <v>186000</v>
          </cell>
          <cell r="M378">
            <v>17267012.399999999</v>
          </cell>
          <cell r="AI378" t="str">
            <v>Scheme G TIER II</v>
          </cell>
        </row>
        <row r="379">
          <cell r="E379" t="str">
            <v>IN2220150196</v>
          </cell>
          <cell r="F379" t="str">
            <v>8.67% Maharashtra SDL 24 Feb 2026</v>
          </cell>
          <cell r="G379" t="str">
            <v>MAHARASHTRA SDL</v>
          </cell>
          <cell r="H379" t="str">
            <v/>
          </cell>
          <cell r="I379" t="str">
            <v/>
          </cell>
          <cell r="J379">
            <v>0</v>
          </cell>
          <cell r="K379" t="str">
            <v>SDL</v>
          </cell>
          <cell r="L379">
            <v>10000</v>
          </cell>
          <cell r="M379">
            <v>1040437</v>
          </cell>
          <cell r="AI379" t="str">
            <v>Scheme G TIER II</v>
          </cell>
        </row>
        <row r="380">
          <cell r="E380" t="str">
            <v>IN2220200264</v>
          </cell>
          <cell r="F380" t="str">
            <v>6.63% MAHARASHTRA SDL 14-OCT-2030</v>
          </cell>
          <cell r="G380" t="str">
            <v>MAHARASHTRA SDL</v>
          </cell>
          <cell r="H380" t="str">
            <v/>
          </cell>
          <cell r="I380" t="str">
            <v/>
          </cell>
          <cell r="J380">
            <v>0</v>
          </cell>
          <cell r="K380" t="str">
            <v>SDL</v>
          </cell>
          <cell r="L380">
            <v>20000</v>
          </cell>
          <cell r="M380">
            <v>1864242</v>
          </cell>
          <cell r="AI380" t="str">
            <v>Scheme G TIER II</v>
          </cell>
        </row>
        <row r="381">
          <cell r="E381" t="str">
            <v>IN1520130072</v>
          </cell>
          <cell r="F381" t="str">
            <v>9.50% GUJARAT SDL 11-SEP-2023.</v>
          </cell>
          <cell r="G381" t="str">
            <v>GUJRAT SDL</v>
          </cell>
          <cell r="H381" t="str">
            <v/>
          </cell>
          <cell r="I381" t="str">
            <v/>
          </cell>
          <cell r="J381">
            <v>0</v>
          </cell>
          <cell r="K381" t="str">
            <v>SDL</v>
          </cell>
          <cell r="L381">
            <v>20000</v>
          </cell>
          <cell r="M381">
            <v>2062858</v>
          </cell>
          <cell r="AI381" t="str">
            <v>Scheme G TIER II</v>
          </cell>
        </row>
        <row r="382">
          <cell r="E382" t="str">
            <v>IN0020150051</v>
          </cell>
          <cell r="F382" t="str">
            <v>7.73% GS  MD 19/12/2034</v>
          </cell>
          <cell r="G382" t="str">
            <v>GOVERMENT OF INDIA</v>
          </cell>
          <cell r="H382" t="str">
            <v/>
          </cell>
          <cell r="I382" t="str">
            <v/>
          </cell>
          <cell r="J382">
            <v>0</v>
          </cell>
          <cell r="K382" t="str">
            <v>GOI</v>
          </cell>
          <cell r="L382">
            <v>39400</v>
          </cell>
          <cell r="M382">
            <v>4006526.9</v>
          </cell>
          <cell r="AI382" t="str">
            <v>Scheme G TIER II</v>
          </cell>
        </row>
        <row r="383">
          <cell r="E383" t="str">
            <v>IN4520180204</v>
          </cell>
          <cell r="F383" t="str">
            <v>8.38% Telangana SDL 2049</v>
          </cell>
          <cell r="G383" t="str">
            <v>TELANGANA</v>
          </cell>
          <cell r="H383" t="str">
            <v/>
          </cell>
          <cell r="I383" t="str">
            <v/>
          </cell>
          <cell r="J383">
            <v>0</v>
          </cell>
          <cell r="K383" t="str">
            <v>SDL</v>
          </cell>
          <cell r="L383">
            <v>10000</v>
          </cell>
          <cell r="M383">
            <v>1049459</v>
          </cell>
          <cell r="AI383" t="str">
            <v>Scheme G TIER II</v>
          </cell>
        </row>
        <row r="384">
          <cell r="E384" t="str">
            <v>IN0020160019</v>
          </cell>
          <cell r="F384" t="str">
            <v>7.61% GSEC 09.05.2030</v>
          </cell>
          <cell r="G384" t="str">
            <v>GOVERMENT OF INDIA</v>
          </cell>
          <cell r="H384" t="str">
            <v/>
          </cell>
          <cell r="I384" t="str">
            <v/>
          </cell>
          <cell r="J384">
            <v>0</v>
          </cell>
          <cell r="K384" t="str">
            <v>GOI</v>
          </cell>
          <cell r="L384">
            <v>68000</v>
          </cell>
          <cell r="M384">
            <v>6873066</v>
          </cell>
          <cell r="AI384" t="str">
            <v>Scheme G TIER II</v>
          </cell>
        </row>
        <row r="385">
          <cell r="E385" t="str">
            <v>IN1920180149</v>
          </cell>
          <cell r="F385" t="str">
            <v>8.19% Karnataka SDL 2029</v>
          </cell>
          <cell r="G385" t="str">
            <v>KARNATAKA SDL</v>
          </cell>
          <cell r="H385" t="str">
            <v/>
          </cell>
          <cell r="I385" t="str">
            <v/>
          </cell>
          <cell r="J385">
            <v>0</v>
          </cell>
          <cell r="K385" t="str">
            <v>SDL</v>
          </cell>
          <cell r="L385">
            <v>10000</v>
          </cell>
          <cell r="M385">
            <v>1022581</v>
          </cell>
          <cell r="AI385" t="str">
            <v>Scheme G TIER II</v>
          </cell>
        </row>
        <row r="386">
          <cell r="E386" t="str">
            <v>IN1020180411</v>
          </cell>
          <cell r="F386" t="str">
            <v>8.39% ANDHRA PRADESH SDL 06.02.2031</v>
          </cell>
          <cell r="G386" t="str">
            <v>ANDHRA PRADESH SDL</v>
          </cell>
          <cell r="H386" t="str">
            <v/>
          </cell>
          <cell r="I386" t="str">
            <v/>
          </cell>
          <cell r="J386">
            <v>0</v>
          </cell>
          <cell r="K386" t="str">
            <v>SDL</v>
          </cell>
          <cell r="L386">
            <v>10000</v>
          </cell>
          <cell r="M386">
            <v>1034604</v>
          </cell>
          <cell r="AI386" t="str">
            <v>Scheme G TIER II</v>
          </cell>
        </row>
        <row r="387">
          <cell r="E387" t="str">
            <v>IN0020170026</v>
          </cell>
          <cell r="F387" t="str">
            <v>6.79% GSEC (15/MAY/2027) 2027</v>
          </cell>
          <cell r="G387" t="str">
            <v>GOVERMENT OF INDIA</v>
          </cell>
          <cell r="H387" t="str">
            <v/>
          </cell>
          <cell r="I387" t="str">
            <v/>
          </cell>
          <cell r="J387">
            <v>0</v>
          </cell>
          <cell r="K387" t="str">
            <v>GOI</v>
          </cell>
          <cell r="L387">
            <v>120000</v>
          </cell>
          <cell r="M387">
            <v>11773188</v>
          </cell>
          <cell r="AI387" t="str">
            <v>Scheme G TIER II</v>
          </cell>
        </row>
        <row r="388">
          <cell r="E388" t="str">
            <v>INE123W01016</v>
          </cell>
          <cell r="F388" t="str">
            <v>SBI LIFE INSURANCE COMPANY LIMITED</v>
          </cell>
          <cell r="G388" t="str">
            <v>SBI LIFE INSURANCE CO. LTD.</v>
          </cell>
          <cell r="H388" t="str">
            <v>65110</v>
          </cell>
          <cell r="I388" t="str">
            <v>Life insurance</v>
          </cell>
          <cell r="J388">
            <v>0</v>
          </cell>
          <cell r="K388" t="str">
            <v>Equity</v>
          </cell>
          <cell r="L388">
            <v>5</v>
          </cell>
          <cell r="M388">
            <v>5408</v>
          </cell>
          <cell r="AI388" t="str">
            <v>Scheme Tax Saver Tier II</v>
          </cell>
        </row>
        <row r="389">
          <cell r="E389" t="str">
            <v>INE216A01030</v>
          </cell>
          <cell r="F389" t="str">
            <v>Britannia Industries Limited</v>
          </cell>
          <cell r="G389" t="str">
            <v>BRITANNIA INDUSTRIES LIMITED</v>
          </cell>
          <cell r="H389" t="str">
            <v>10712</v>
          </cell>
          <cell r="I389" t="str">
            <v>Manufacture of biscuits, cakes, pastries, rusks etc.</v>
          </cell>
          <cell r="J389">
            <v>0</v>
          </cell>
          <cell r="K389" t="str">
            <v>Equity</v>
          </cell>
          <cell r="L389">
            <v>1</v>
          </cell>
          <cell r="M389">
            <v>3466.4</v>
          </cell>
          <cell r="AI389" t="str">
            <v>Scheme Tax Saver Tier II</v>
          </cell>
        </row>
        <row r="390">
          <cell r="E390" t="str">
            <v>INE465A01025</v>
          </cell>
          <cell r="F390" t="str">
            <v>Bharat Forge Limited</v>
          </cell>
          <cell r="G390" t="str">
            <v>BHARAT FORGE LIMITED</v>
          </cell>
          <cell r="H390" t="str">
            <v>25910</v>
          </cell>
          <cell r="I390" t="str">
            <v>Forging, pressing, stamping and roll-forming of metal; powder metallurgy</v>
          </cell>
          <cell r="J390">
            <v>0</v>
          </cell>
          <cell r="K390" t="str">
            <v>Equity</v>
          </cell>
          <cell r="L390">
            <v>6</v>
          </cell>
          <cell r="M390">
            <v>3910.8</v>
          </cell>
          <cell r="AI390" t="str">
            <v>Scheme Tax Saver Tier II</v>
          </cell>
        </row>
        <row r="391">
          <cell r="E391" t="str">
            <v/>
          </cell>
          <cell r="F391" t="str">
            <v>Net Current Asset</v>
          </cell>
          <cell r="G391" t="str">
            <v/>
          </cell>
          <cell r="H391" t="str">
            <v/>
          </cell>
          <cell r="I391" t="str">
            <v/>
          </cell>
          <cell r="J391">
            <v>0</v>
          </cell>
          <cell r="K391" t="str">
            <v>NCA</v>
          </cell>
          <cell r="L391">
            <v>0</v>
          </cell>
          <cell r="M391">
            <v>59783.01</v>
          </cell>
          <cell r="AI391" t="str">
            <v>Scheme Tax Saver Tier II</v>
          </cell>
        </row>
        <row r="392">
          <cell r="E392" t="str">
            <v>INE016A01026</v>
          </cell>
          <cell r="F392" t="str">
            <v>Dabur India Limited</v>
          </cell>
          <cell r="G392" t="str">
            <v>DABUR INDIA LIMITED</v>
          </cell>
          <cell r="H392" t="str">
            <v>20236</v>
          </cell>
          <cell r="I392" t="str">
            <v>Manufacture of hair oil, shampoo, hair dye etc.</v>
          </cell>
          <cell r="J392">
            <v>0</v>
          </cell>
          <cell r="K392" t="str">
            <v>Equity</v>
          </cell>
          <cell r="L392">
            <v>8</v>
          </cell>
          <cell r="M392">
            <v>3967.6</v>
          </cell>
          <cell r="AI392" t="str">
            <v>Scheme Tax Saver Tier II</v>
          </cell>
        </row>
        <row r="393">
          <cell r="E393" t="str">
            <v>INE298A01020</v>
          </cell>
          <cell r="F393" t="str">
            <v>CUMMINS INDIA LIMITED</v>
          </cell>
          <cell r="G393" t="str">
            <v>CUMMINS INDIA LIMITED FV 2</v>
          </cell>
          <cell r="H393" t="str">
            <v>28110</v>
          </cell>
          <cell r="I393" t="str">
            <v>Manufacture of engines and turbines, except aircraft, vehicle</v>
          </cell>
          <cell r="J393">
            <v>0</v>
          </cell>
          <cell r="K393" t="str">
            <v>Equity</v>
          </cell>
          <cell r="L393">
            <v>4</v>
          </cell>
          <cell r="M393">
            <v>4096.8</v>
          </cell>
          <cell r="AI393" t="str">
            <v>Scheme Tax Saver Tier II</v>
          </cell>
        </row>
        <row r="394">
          <cell r="E394" t="str">
            <v>INE271C01023</v>
          </cell>
          <cell r="F394" t="str">
            <v>DLF Ltd</v>
          </cell>
          <cell r="G394" t="str">
            <v>DLF LTD</v>
          </cell>
          <cell r="H394" t="str">
            <v>68100</v>
          </cell>
          <cell r="I394" t="str">
            <v>GOI</v>
          </cell>
          <cell r="J394">
            <v>0</v>
          </cell>
          <cell r="K394" t="str">
            <v>Equity</v>
          </cell>
          <cell r="L394">
            <v>10</v>
          </cell>
          <cell r="M394">
            <v>3127</v>
          </cell>
          <cell r="AI394" t="str">
            <v>Scheme Tax Saver Tier II</v>
          </cell>
        </row>
        <row r="395">
          <cell r="E395" t="str">
            <v>INE263A01024</v>
          </cell>
          <cell r="F395" t="str">
            <v>BHARAT ELECTRONICS LIMITED</v>
          </cell>
          <cell r="G395" t="str">
            <v>BHARAT ELECTRONICS LTD</v>
          </cell>
          <cell r="H395" t="str">
            <v>26515</v>
          </cell>
          <cell r="I395" t="str">
            <v>Manufacture of radar equipment, GPS devices, search, detection, navig</v>
          </cell>
          <cell r="J395">
            <v>0</v>
          </cell>
          <cell r="K395" t="str">
            <v>Equity</v>
          </cell>
          <cell r="L395">
            <v>12</v>
          </cell>
          <cell r="M395">
            <v>2809.2</v>
          </cell>
          <cell r="AI395" t="str">
            <v>Scheme Tax Saver Tier II</v>
          </cell>
        </row>
        <row r="396">
          <cell r="E396" t="str">
            <v>INE155A01022</v>
          </cell>
          <cell r="F396" t="str">
            <v>TATA MOTORS LTD</v>
          </cell>
          <cell r="G396" t="str">
            <v>TATA MOTORS LTD</v>
          </cell>
          <cell r="H396" t="str">
            <v>29102</v>
          </cell>
          <cell r="I396" t="str">
            <v>Manufacture of commercial vehicles such as vans, lorries, over-the-road</v>
          </cell>
          <cell r="J396">
            <v>0</v>
          </cell>
          <cell r="K396" t="str">
            <v>Equity</v>
          </cell>
          <cell r="L396">
            <v>8</v>
          </cell>
          <cell r="M396">
            <v>3294.4</v>
          </cell>
          <cell r="AI396" t="str">
            <v>Scheme Tax Saver Tier II</v>
          </cell>
        </row>
        <row r="397">
          <cell r="E397" t="str">
            <v>INE795G01014</v>
          </cell>
          <cell r="F397" t="str">
            <v>HDFC LIFE INSURANCE COMPANY LTD</v>
          </cell>
          <cell r="G397" t="str">
            <v>HDFC STANDARD LIFE INSURANCE CO. LT</v>
          </cell>
          <cell r="H397" t="str">
            <v>65110</v>
          </cell>
          <cell r="I397" t="str">
            <v>Life insurance</v>
          </cell>
          <cell r="J397">
            <v>0</v>
          </cell>
          <cell r="K397" t="str">
            <v>Equity</v>
          </cell>
          <cell r="L397">
            <v>6</v>
          </cell>
          <cell r="M397">
            <v>3300</v>
          </cell>
          <cell r="AI397" t="str">
            <v>Scheme Tax Saver Tier II</v>
          </cell>
        </row>
        <row r="398">
          <cell r="E398" t="str">
            <v>INE075A01022</v>
          </cell>
          <cell r="F398" t="str">
            <v>WIPRO LTD</v>
          </cell>
          <cell r="G398" t="str">
            <v>WIPRO LTD</v>
          </cell>
          <cell r="H398" t="str">
            <v>62011</v>
          </cell>
          <cell r="I398" t="str">
            <v>Writing , modifying, testing of computer program</v>
          </cell>
          <cell r="J398">
            <v>0</v>
          </cell>
          <cell r="K398" t="str">
            <v>Equity</v>
          </cell>
          <cell r="L398">
            <v>2</v>
          </cell>
          <cell r="M398">
            <v>832.1</v>
          </cell>
          <cell r="AI398" t="str">
            <v>Scheme Tax Saver Tier II</v>
          </cell>
        </row>
        <row r="399">
          <cell r="E399" t="str">
            <v>INE203G01027</v>
          </cell>
          <cell r="F399" t="str">
            <v>INDRAPRASTHA GAS</v>
          </cell>
          <cell r="G399" t="str">
            <v>INDRAPRASTHA GAS LIMITED</v>
          </cell>
          <cell r="H399" t="str">
            <v>35202</v>
          </cell>
          <cell r="I399" t="str">
            <v>GOI</v>
          </cell>
          <cell r="J399">
            <v>0</v>
          </cell>
          <cell r="K399" t="str">
            <v>Equity</v>
          </cell>
          <cell r="L399">
            <v>5</v>
          </cell>
          <cell r="M399">
            <v>1779.5</v>
          </cell>
          <cell r="AI399" t="str">
            <v>Scheme Tax Saver Tier II</v>
          </cell>
        </row>
        <row r="400">
          <cell r="E400" t="str">
            <v>IN9397D01014</v>
          </cell>
          <cell r="F400" t="str">
            <v>Bharti Airtel partly Paid(14:1)</v>
          </cell>
          <cell r="G400" t="str">
            <v>BHARTI AIRTEL LTD</v>
          </cell>
          <cell r="H400" t="str">
            <v>61202</v>
          </cell>
          <cell r="I400" t="str">
            <v>Activities of maintaining and operating pageing</v>
          </cell>
          <cell r="J400">
            <v>0</v>
          </cell>
          <cell r="K400" t="str">
            <v>Equity</v>
          </cell>
          <cell r="L400">
            <v>1</v>
          </cell>
          <cell r="M400">
            <v>302.39999999999998</v>
          </cell>
          <cell r="AI400" t="str">
            <v>Scheme Tax Saver Tier II</v>
          </cell>
        </row>
        <row r="401">
          <cell r="E401" t="str">
            <v>INE121A01024</v>
          </cell>
          <cell r="F401" t="str">
            <v>CHOLAMANDALAM INVESTMENT AND FINANCE COMPANY</v>
          </cell>
          <cell r="G401" t="str">
            <v>CHOLAMANDALAM INVESTMENT AND FIN. C</v>
          </cell>
          <cell r="H401" t="str">
            <v>64920</v>
          </cell>
          <cell r="I401" t="str">
            <v>Other credit granting</v>
          </cell>
          <cell r="J401">
            <v>0</v>
          </cell>
          <cell r="K401" t="str">
            <v>Equity</v>
          </cell>
          <cell r="L401">
            <v>2</v>
          </cell>
          <cell r="M401">
            <v>1239</v>
          </cell>
          <cell r="AI401" t="str">
            <v>Scheme Tax Saver Tier II</v>
          </cell>
        </row>
        <row r="402">
          <cell r="E402" t="str">
            <v>INF846K01N65</v>
          </cell>
          <cell r="F402" t="str">
            <v>AXIS OVERNIGHT FUND - DIRECT PLAN- GROWTH OPTION</v>
          </cell>
          <cell r="G402" t="str">
            <v>AXIS MUTUAL FUND</v>
          </cell>
          <cell r="H402" t="str">
            <v>66301</v>
          </cell>
          <cell r="I402" t="str">
            <v>Management of mutual funds</v>
          </cell>
          <cell r="J402">
            <v>0</v>
          </cell>
          <cell r="K402" t="str">
            <v>MF</v>
          </cell>
          <cell r="L402">
            <v>457.24299999999999</v>
          </cell>
          <cell r="M402">
            <v>518974.46</v>
          </cell>
          <cell r="AI402" t="str">
            <v>Scheme Tax Saver Tier II</v>
          </cell>
        </row>
        <row r="403">
          <cell r="E403" t="str">
            <v>INE021A01026</v>
          </cell>
          <cell r="F403" t="str">
            <v>ASIAN PAINTS LTD.</v>
          </cell>
          <cell r="G403" t="str">
            <v>ASIAN PAINT LIMITED</v>
          </cell>
          <cell r="H403" t="str">
            <v>20221</v>
          </cell>
          <cell r="I403" t="str">
            <v>Manufacture of paints and varnishes, enamels or lacquers</v>
          </cell>
          <cell r="J403">
            <v>0</v>
          </cell>
          <cell r="K403" t="str">
            <v>Equity</v>
          </cell>
          <cell r="L403">
            <v>3</v>
          </cell>
          <cell r="M403">
            <v>8085.6</v>
          </cell>
          <cell r="AI403" t="str">
            <v>Scheme Tax Saver Tier II</v>
          </cell>
        </row>
        <row r="404">
          <cell r="E404" t="str">
            <v>INE030A01027</v>
          </cell>
          <cell r="F404" t="str">
            <v>HINDUSTAN UNILEVER LIMITED</v>
          </cell>
          <cell r="G404" t="str">
            <v>HINDUSTAN LEVER LTD.</v>
          </cell>
          <cell r="H404" t="str">
            <v>20231</v>
          </cell>
          <cell r="I404" t="str">
            <v>GOI</v>
          </cell>
          <cell r="J404">
            <v>0</v>
          </cell>
          <cell r="K404" t="str">
            <v>Equity</v>
          </cell>
          <cell r="L404">
            <v>6</v>
          </cell>
          <cell r="M404">
            <v>13383.6</v>
          </cell>
          <cell r="AI404" t="str">
            <v>Scheme Tax Saver Tier II</v>
          </cell>
        </row>
        <row r="405">
          <cell r="E405" t="str">
            <v>INE237A01028</v>
          </cell>
          <cell r="F405" t="str">
            <v>KOTAK MAHINDRA BANK LIMITED</v>
          </cell>
          <cell r="G405" t="str">
            <v>KOTAK MAHINDRA BANK LTD</v>
          </cell>
          <cell r="H405" t="str">
            <v>64191</v>
          </cell>
          <cell r="I405" t="str">
            <v>Monetary intermediation of commercial banks, saving banks. postal savings</v>
          </cell>
          <cell r="J405">
            <v>0</v>
          </cell>
          <cell r="K405" t="str">
            <v>Equity</v>
          </cell>
          <cell r="L405">
            <v>8</v>
          </cell>
          <cell r="M405">
            <v>13288.8</v>
          </cell>
          <cell r="AI405" t="str">
            <v>Scheme Tax Saver Tier II</v>
          </cell>
        </row>
        <row r="406">
          <cell r="E406" t="str">
            <v>INE585B01010</v>
          </cell>
          <cell r="F406" t="str">
            <v>MARUTI SUZUKI INDIA LTD.</v>
          </cell>
          <cell r="G406" t="str">
            <v>MARUTI SUZUKI INDIA LTD.</v>
          </cell>
          <cell r="H406" t="str">
            <v>29101</v>
          </cell>
          <cell r="I406" t="str">
            <v>Manufacture of passenger cars</v>
          </cell>
          <cell r="J406">
            <v>0</v>
          </cell>
          <cell r="K406" t="str">
            <v>Equity</v>
          </cell>
          <cell r="L406">
            <v>1</v>
          </cell>
          <cell r="M406">
            <v>8470.75</v>
          </cell>
          <cell r="AI406" t="str">
            <v>Scheme Tax Saver Tier II</v>
          </cell>
        </row>
        <row r="407">
          <cell r="E407" t="str">
            <v>INE002A01018</v>
          </cell>
          <cell r="F407" t="str">
            <v>RELIANCE INDUSTRIES LIMITED</v>
          </cell>
          <cell r="G407" t="str">
            <v>RELIANCE INDUSTRIES LTD.</v>
          </cell>
          <cell r="H407" t="str">
            <v>19209</v>
          </cell>
          <cell r="I407" t="str">
            <v>Manufacture of other petroleum n.e.c.</v>
          </cell>
          <cell r="J407">
            <v>0</v>
          </cell>
          <cell r="K407" t="str">
            <v>Equity</v>
          </cell>
          <cell r="L407">
            <v>15</v>
          </cell>
          <cell r="M407">
            <v>38934.75</v>
          </cell>
          <cell r="AI407" t="str">
            <v>Scheme Tax Saver Tier II</v>
          </cell>
        </row>
        <row r="408">
          <cell r="E408" t="str">
            <v>INE079A01024</v>
          </cell>
          <cell r="F408" t="str">
            <v>AMBUJA CEMENTS LTD</v>
          </cell>
          <cell r="G408" t="str">
            <v>AMBUJA CEMENTS LTD.</v>
          </cell>
          <cell r="H408" t="str">
            <v>23941</v>
          </cell>
          <cell r="I408" t="str">
            <v>Manufacture of clinkers and cement</v>
          </cell>
          <cell r="J408">
            <v>0</v>
          </cell>
          <cell r="K408" t="str">
            <v>Equity</v>
          </cell>
          <cell r="L408">
            <v>13</v>
          </cell>
          <cell r="M408">
            <v>4719</v>
          </cell>
          <cell r="AI408" t="str">
            <v>Scheme Tax Saver Tier II</v>
          </cell>
        </row>
        <row r="409">
          <cell r="E409" t="str">
            <v>INE397D01024</v>
          </cell>
          <cell r="F409" t="str">
            <v>BHARTI AIRTEL LTD</v>
          </cell>
          <cell r="G409" t="str">
            <v>BHARTI AIRTEL LTD</v>
          </cell>
          <cell r="H409" t="str">
            <v>61202</v>
          </cell>
          <cell r="I409" t="str">
            <v>Activities of maintaining and operating pageing</v>
          </cell>
          <cell r="J409">
            <v>0</v>
          </cell>
          <cell r="K409" t="str">
            <v>Equity</v>
          </cell>
          <cell r="L409">
            <v>21</v>
          </cell>
          <cell r="M409">
            <v>14383.95</v>
          </cell>
          <cell r="AI409" t="str">
            <v>Scheme Tax Saver Tier II</v>
          </cell>
        </row>
        <row r="410">
          <cell r="E410" t="str">
            <v>INE066A01021</v>
          </cell>
          <cell r="F410" t="str">
            <v>EICHER MOTORS LTD</v>
          </cell>
          <cell r="G410" t="str">
            <v>EICHER MOTORS LTD</v>
          </cell>
          <cell r="H410" t="str">
            <v>30911</v>
          </cell>
          <cell r="I410" t="str">
            <v>Manufacture of motorcycles, scooters, mopeds etc. and their</v>
          </cell>
          <cell r="J410">
            <v>0</v>
          </cell>
          <cell r="K410" t="str">
            <v>Equity</v>
          </cell>
          <cell r="L410">
            <v>1</v>
          </cell>
          <cell r="M410">
            <v>2794.35</v>
          </cell>
          <cell r="AI410" t="str">
            <v>Scheme Tax Saver Tier II</v>
          </cell>
        </row>
        <row r="411">
          <cell r="E411" t="str">
            <v>INE129A01019</v>
          </cell>
          <cell r="F411" t="str">
            <v>GAIL (INDIA) LIMITED</v>
          </cell>
          <cell r="G411" t="str">
            <v>G A I L (INDIA) LTD</v>
          </cell>
          <cell r="H411" t="str">
            <v>35202</v>
          </cell>
          <cell r="I411" t="str">
            <v>Disrtibution and sale of gaseous fuels through mains</v>
          </cell>
          <cell r="J411">
            <v>0</v>
          </cell>
          <cell r="K411" t="str">
            <v>Equity</v>
          </cell>
          <cell r="L411">
            <v>18</v>
          </cell>
          <cell r="M411">
            <v>2433.6</v>
          </cell>
          <cell r="AI411" t="str">
            <v>Scheme Tax Saver Tier II</v>
          </cell>
        </row>
        <row r="412">
          <cell r="E412" t="str">
            <v>INE090A01021</v>
          </cell>
          <cell r="F412" t="str">
            <v>ICICI BANK LTD</v>
          </cell>
          <cell r="G412" t="str">
            <v>ICICI BANK LTD</v>
          </cell>
          <cell r="H412" t="str">
            <v>64191</v>
          </cell>
          <cell r="I412" t="str">
            <v>Monetary intermediation of commercial banks, saving banks. postal savings</v>
          </cell>
          <cell r="J412">
            <v>0</v>
          </cell>
          <cell r="K412" t="str">
            <v>Equity</v>
          </cell>
          <cell r="L412">
            <v>43</v>
          </cell>
          <cell r="M412">
            <v>30409.599999999999</v>
          </cell>
          <cell r="AI412" t="str">
            <v>Scheme Tax Saver Tier II</v>
          </cell>
        </row>
        <row r="413">
          <cell r="E413" t="str">
            <v>INE018A01030</v>
          </cell>
          <cell r="F413" t="str">
            <v>LARSEN AND TOUBRO LIMITED</v>
          </cell>
          <cell r="G413" t="str">
            <v>LARSEN AND TOUBRO LTD</v>
          </cell>
          <cell r="H413" t="str">
            <v>42909</v>
          </cell>
          <cell r="I413" t="str">
            <v>Other civil engineering projects n.e.c.</v>
          </cell>
          <cell r="J413">
            <v>0</v>
          </cell>
          <cell r="K413" t="str">
            <v>Equity</v>
          </cell>
          <cell r="L413">
            <v>8</v>
          </cell>
          <cell r="M413">
            <v>12466</v>
          </cell>
          <cell r="AI413" t="str">
            <v>Scheme Tax Saver Tier II</v>
          </cell>
        </row>
        <row r="414">
          <cell r="E414" t="str">
            <v>INE101A01026</v>
          </cell>
          <cell r="F414" t="str">
            <v>MAHINDRA AND MAHINDRA LTD</v>
          </cell>
          <cell r="G414" t="str">
            <v>MAHINDRA AND MAHINDRA LTD</v>
          </cell>
          <cell r="H414" t="str">
            <v>28211</v>
          </cell>
          <cell r="I414" t="str">
            <v>Manufacture of tractors used in agriculture and forestry</v>
          </cell>
          <cell r="J414">
            <v>0</v>
          </cell>
          <cell r="K414" t="str">
            <v>Equity</v>
          </cell>
          <cell r="L414">
            <v>10</v>
          </cell>
          <cell r="M414">
            <v>10931.5</v>
          </cell>
          <cell r="AI414" t="str">
            <v>Scheme Tax Saver Tier II</v>
          </cell>
        </row>
        <row r="415">
          <cell r="E415" t="str">
            <v>INE752E01010</v>
          </cell>
          <cell r="F415" t="str">
            <v>POWER GRID CORPORATION OF INDIA LIMITED</v>
          </cell>
          <cell r="G415" t="str">
            <v>POWER GRID CORPN OF INDIA LTD</v>
          </cell>
          <cell r="H415" t="str">
            <v>35107</v>
          </cell>
          <cell r="I415" t="str">
            <v>Transmission of electric energy</v>
          </cell>
          <cell r="J415">
            <v>0</v>
          </cell>
          <cell r="K415" t="str">
            <v>Equity</v>
          </cell>
          <cell r="L415">
            <v>33</v>
          </cell>
          <cell r="M415">
            <v>6992.7</v>
          </cell>
          <cell r="AI415" t="str">
            <v>Scheme Tax Saver Tier II</v>
          </cell>
        </row>
        <row r="416">
          <cell r="E416" t="str">
            <v>INE044A01036</v>
          </cell>
          <cell r="F416" t="str">
            <v>SUN PHARMACEUTICALS INDUSTRIES LTD</v>
          </cell>
          <cell r="G416" t="str">
            <v>SUN PHARMACEUTICAL INDS LTD</v>
          </cell>
          <cell r="H416" t="str">
            <v>21001</v>
          </cell>
          <cell r="I416" t="str">
            <v>Manufacture of medicinal substances used in the manufacture of pharmaceuticals:</v>
          </cell>
          <cell r="J416">
            <v>0</v>
          </cell>
          <cell r="K416" t="str">
            <v>Equity</v>
          </cell>
          <cell r="L416">
            <v>8</v>
          </cell>
          <cell r="M416">
            <v>6644.8</v>
          </cell>
          <cell r="AI416" t="str">
            <v>Scheme Tax Saver Tier II</v>
          </cell>
        </row>
        <row r="417">
          <cell r="E417" t="str">
            <v>INE001A01036</v>
          </cell>
          <cell r="F417" t="str">
            <v>HOUSING DEVELOPMENT FINANCE CORPORATION</v>
          </cell>
          <cell r="G417" t="str">
            <v>HOUSING DEVELOPMENT FINANCE CORPORA</v>
          </cell>
          <cell r="H417" t="str">
            <v>64192</v>
          </cell>
          <cell r="I417" t="str">
            <v>Activities of specialized institutions granting credit for house purchases</v>
          </cell>
          <cell r="J417">
            <v>0</v>
          </cell>
          <cell r="K417" t="str">
            <v>Equity</v>
          </cell>
          <cell r="L417">
            <v>6</v>
          </cell>
          <cell r="M417">
            <v>13025.1</v>
          </cell>
          <cell r="AI417" t="str">
            <v>Scheme Tax Saver Tier II</v>
          </cell>
        </row>
        <row r="418">
          <cell r="E418" t="str">
            <v>INE154A01025</v>
          </cell>
          <cell r="F418" t="str">
            <v>ITC LTD</v>
          </cell>
          <cell r="G418" t="str">
            <v>ITC LTD</v>
          </cell>
          <cell r="H418" t="str">
            <v>12003</v>
          </cell>
          <cell r="I418" t="str">
            <v>Manufacture of cigarettes, cigarette tobacco</v>
          </cell>
          <cell r="J418">
            <v>0</v>
          </cell>
          <cell r="K418" t="str">
            <v>Equity</v>
          </cell>
          <cell r="L418">
            <v>45</v>
          </cell>
          <cell r="M418">
            <v>12307.5</v>
          </cell>
          <cell r="AI418" t="str">
            <v>Scheme Tax Saver Tier II</v>
          </cell>
        </row>
        <row r="419">
          <cell r="E419" t="str">
            <v>INE062A01020</v>
          </cell>
          <cell r="F419" t="str">
            <v>STATE BANK OF INDIA</v>
          </cell>
          <cell r="G419" t="str">
            <v>STATE BANK OF INDIA</v>
          </cell>
          <cell r="H419" t="str">
            <v>64191</v>
          </cell>
          <cell r="I419" t="str">
            <v>Monetary intermediation of commercial banks, saving banks. postal savings</v>
          </cell>
          <cell r="J419">
            <v>0</v>
          </cell>
          <cell r="K419" t="str">
            <v>Equity</v>
          </cell>
          <cell r="L419">
            <v>29</v>
          </cell>
          <cell r="M419">
            <v>13511.1</v>
          </cell>
          <cell r="AI419" t="str">
            <v>Scheme Tax Saver Tier II</v>
          </cell>
        </row>
        <row r="420">
          <cell r="E420" t="str">
            <v>INE081A01012</v>
          </cell>
          <cell r="F420" t="str">
            <v>TATA STEEL LIMITED.</v>
          </cell>
          <cell r="G420" t="str">
            <v>TATA STEEL LTD</v>
          </cell>
          <cell r="H420" t="str">
            <v>24319</v>
          </cell>
          <cell r="I420" t="str">
            <v>Manufacture of other iron and steel casting and products thereof</v>
          </cell>
          <cell r="J420">
            <v>0</v>
          </cell>
          <cell r="K420" t="str">
            <v>Equity</v>
          </cell>
          <cell r="L420">
            <v>5</v>
          </cell>
          <cell r="M420">
            <v>4335.25</v>
          </cell>
          <cell r="AI420" t="str">
            <v>Scheme Tax Saver Tier II</v>
          </cell>
        </row>
        <row r="421">
          <cell r="E421" t="str">
            <v>INE038A01020</v>
          </cell>
          <cell r="F421" t="str">
            <v>HINDALCO INDUSTRIES LTD.</v>
          </cell>
          <cell r="G421" t="str">
            <v>HINDALCO INDUSTRIES LTD.</v>
          </cell>
          <cell r="H421" t="str">
            <v>24202</v>
          </cell>
          <cell r="I421" t="str">
            <v>Manufacture of Aluminium from alumina and by other methods and products</v>
          </cell>
          <cell r="J421">
            <v>0</v>
          </cell>
          <cell r="K421" t="str">
            <v>Equity</v>
          </cell>
          <cell r="L421">
            <v>5</v>
          </cell>
          <cell r="M421">
            <v>1693.25</v>
          </cell>
          <cell r="AI421" t="str">
            <v>Scheme Tax Saver Tier II</v>
          </cell>
        </row>
        <row r="422">
          <cell r="E422" t="str">
            <v>INE040A01034</v>
          </cell>
          <cell r="F422" t="str">
            <v>HDFC BANK LTD</v>
          </cell>
          <cell r="G422" t="str">
            <v>HDFC BANK LTD</v>
          </cell>
          <cell r="H422" t="str">
            <v>64191</v>
          </cell>
          <cell r="I422" t="str">
            <v>Monetary intermediation of commercial banks, saving banks. postal savings</v>
          </cell>
          <cell r="J422">
            <v>0</v>
          </cell>
          <cell r="K422" t="str">
            <v>Equity</v>
          </cell>
          <cell r="L422">
            <v>24</v>
          </cell>
          <cell r="M422">
            <v>32352</v>
          </cell>
          <cell r="AI422" t="str">
            <v>Scheme Tax Saver Tier II</v>
          </cell>
        </row>
        <row r="423">
          <cell r="E423" t="str">
            <v>INE009A01021</v>
          </cell>
          <cell r="F423" t="str">
            <v>INFOSYS LTD EQ</v>
          </cell>
          <cell r="G423" t="str">
            <v>INFOSYS  LIMITED</v>
          </cell>
          <cell r="H423" t="str">
            <v>62011</v>
          </cell>
          <cell r="I423" t="str">
            <v>GOI</v>
          </cell>
          <cell r="J423">
            <v>0</v>
          </cell>
          <cell r="K423" t="str">
            <v>Equity</v>
          </cell>
          <cell r="L423">
            <v>20</v>
          </cell>
          <cell r="M423">
            <v>29238</v>
          </cell>
          <cell r="AI423" t="str">
            <v>Scheme Tax Saver Tier II</v>
          </cell>
        </row>
        <row r="424">
          <cell r="E424" t="str">
            <v>INE860A01027</v>
          </cell>
          <cell r="F424" t="str">
            <v>HCL Technologies Limited</v>
          </cell>
          <cell r="G424" t="str">
            <v>HCL TECHNOLOGIES LTD</v>
          </cell>
          <cell r="H424" t="str">
            <v>62011</v>
          </cell>
          <cell r="I424" t="str">
            <v>Writing , modifying, testing of computer program</v>
          </cell>
          <cell r="J424">
            <v>0</v>
          </cell>
          <cell r="K424" t="str">
            <v>Equity</v>
          </cell>
          <cell r="L424">
            <v>4</v>
          </cell>
          <cell r="M424">
            <v>3893</v>
          </cell>
          <cell r="AI424" t="str">
            <v>Scheme Tax Saver Tier II</v>
          </cell>
        </row>
        <row r="425">
          <cell r="E425" t="str">
            <v>INE669C01036</v>
          </cell>
          <cell r="F425" t="str">
            <v>TECH MAHINDRA LIMITED</v>
          </cell>
          <cell r="G425" t="str">
            <v>TECH MAHINDRA  LIMITED</v>
          </cell>
          <cell r="H425" t="str">
            <v>62020</v>
          </cell>
          <cell r="I425" t="str">
            <v>Computer consultancy</v>
          </cell>
          <cell r="J425">
            <v>0</v>
          </cell>
          <cell r="K425" t="str">
            <v>Equity</v>
          </cell>
          <cell r="L425">
            <v>6</v>
          </cell>
          <cell r="M425">
            <v>6000</v>
          </cell>
          <cell r="AI425" t="str">
            <v>Scheme Tax Saver Tier II</v>
          </cell>
        </row>
        <row r="426">
          <cell r="E426" t="str">
            <v>INE733E01010</v>
          </cell>
          <cell r="F426" t="str">
            <v>NTPC LIMITED</v>
          </cell>
          <cell r="G426" t="str">
            <v>NTPC LIMITED</v>
          </cell>
          <cell r="H426" t="str">
            <v>35102</v>
          </cell>
          <cell r="I426" t="str">
            <v>Electric power generation by coal based thermal power plants</v>
          </cell>
          <cell r="J426">
            <v>0</v>
          </cell>
          <cell r="K426" t="str">
            <v>Equity</v>
          </cell>
          <cell r="L426">
            <v>50</v>
          </cell>
          <cell r="M426">
            <v>7145</v>
          </cell>
          <cell r="AI426" t="str">
            <v>Scheme Tax Saver Tier II</v>
          </cell>
        </row>
        <row r="427">
          <cell r="E427" t="str">
            <v>INE059A01026</v>
          </cell>
          <cell r="F427" t="str">
            <v>CIPLA LIMITED</v>
          </cell>
          <cell r="G427" t="str">
            <v>CIPLA  LIMITED</v>
          </cell>
          <cell r="H427" t="str">
            <v>21001</v>
          </cell>
          <cell r="I427" t="str">
            <v>Manufacture of medicinal substances used in the manufacture of pharmaceuticals:</v>
          </cell>
          <cell r="J427">
            <v>0</v>
          </cell>
          <cell r="K427" t="str">
            <v>Equity</v>
          </cell>
          <cell r="L427">
            <v>4</v>
          </cell>
          <cell r="M427">
            <v>3668.8</v>
          </cell>
          <cell r="AI427" t="str">
            <v>Scheme Tax Saver Tier II</v>
          </cell>
        </row>
        <row r="428">
          <cell r="E428" t="str">
            <v>INE095A01012</v>
          </cell>
          <cell r="F428" t="str">
            <v>IndusInd Bank Limited</v>
          </cell>
          <cell r="G428" t="str">
            <v>INDUS IND BANK LTD</v>
          </cell>
          <cell r="H428" t="str">
            <v>64191</v>
          </cell>
          <cell r="I428" t="str">
            <v>Monetary intermediation of commercial banks, saving banks. postal savings</v>
          </cell>
          <cell r="J428">
            <v>0</v>
          </cell>
          <cell r="K428" t="str">
            <v>Equity</v>
          </cell>
          <cell r="L428">
            <v>5</v>
          </cell>
          <cell r="M428">
            <v>3971.75</v>
          </cell>
          <cell r="AI428" t="str">
            <v>Scheme Tax Saver Tier II</v>
          </cell>
        </row>
        <row r="429">
          <cell r="E429" t="str">
            <v>INE238A01034</v>
          </cell>
          <cell r="F429" t="str">
            <v>AXIS BANK</v>
          </cell>
          <cell r="G429" t="str">
            <v>AXIS BANK LTD.</v>
          </cell>
          <cell r="H429" t="str">
            <v>64191</v>
          </cell>
          <cell r="I429" t="str">
            <v>Monetary intermediation of commercial banks, saving banks. postal savings</v>
          </cell>
          <cell r="J429">
            <v>0</v>
          </cell>
          <cell r="K429" t="str">
            <v>Equity</v>
          </cell>
          <cell r="L429">
            <v>18</v>
          </cell>
          <cell r="M429">
            <v>11462.4</v>
          </cell>
          <cell r="AI429" t="str">
            <v>Scheme Tax Saver Tier II</v>
          </cell>
        </row>
        <row r="430">
          <cell r="E430" t="str">
            <v>INE467B01029</v>
          </cell>
          <cell r="F430" t="str">
            <v>TATA CONSULTANCY SERVICES LIMITED</v>
          </cell>
          <cell r="G430" t="str">
            <v>TATA CONSULTANCY SERVICES LIMITED</v>
          </cell>
          <cell r="H430" t="str">
            <v>62020</v>
          </cell>
          <cell r="I430" t="str">
            <v>Computer consultancy</v>
          </cell>
          <cell r="J430">
            <v>0</v>
          </cell>
          <cell r="K430" t="str">
            <v>Equity</v>
          </cell>
          <cell r="L430">
            <v>5</v>
          </cell>
          <cell r="M430">
            <v>16335.5</v>
          </cell>
          <cell r="AI430" t="str">
            <v>Scheme Tax Saver Tier II</v>
          </cell>
        </row>
        <row r="431">
          <cell r="E431" t="str">
            <v>INE481G01011</v>
          </cell>
          <cell r="F431" t="str">
            <v>UltraTech Cement Limited</v>
          </cell>
          <cell r="G431" t="str">
            <v>ULTRATECH CEMENT LIMITED</v>
          </cell>
          <cell r="H431" t="str">
            <v>23941</v>
          </cell>
          <cell r="I431" t="str">
            <v>Manufacture of clinkers and cement</v>
          </cell>
          <cell r="J431">
            <v>0</v>
          </cell>
          <cell r="K431" t="str">
            <v>Equity</v>
          </cell>
          <cell r="L431">
            <v>2</v>
          </cell>
          <cell r="M431">
            <v>11214.6</v>
          </cell>
          <cell r="AI431" t="str">
            <v>Scheme Tax Saver Tier II</v>
          </cell>
        </row>
        <row r="432">
          <cell r="E432" t="str">
            <v>IN0020020247</v>
          </cell>
          <cell r="F432" t="str">
            <v>6.01% GOVT 25-March-2028</v>
          </cell>
          <cell r="G432" t="str">
            <v>GOVERMENT OF INDIA</v>
          </cell>
          <cell r="H432" t="str">
            <v/>
          </cell>
          <cell r="I432" t="str">
            <v>GOI</v>
          </cell>
          <cell r="J432">
            <v>0</v>
          </cell>
          <cell r="K432" t="str">
            <v>GOI</v>
          </cell>
          <cell r="L432">
            <v>5000</v>
          </cell>
          <cell r="M432">
            <v>470935.5</v>
          </cell>
          <cell r="AI432" t="str">
            <v>Scheme Tax Saver Tier II</v>
          </cell>
        </row>
        <row r="433">
          <cell r="E433" t="str">
            <v>INE089A01023</v>
          </cell>
          <cell r="F433" t="str">
            <v>Dr. Reddy's Laboratories Limited</v>
          </cell>
          <cell r="G433" t="str">
            <v>DR REDDY LABORATORIES</v>
          </cell>
          <cell r="H433" t="str">
            <v>21002</v>
          </cell>
          <cell r="I433" t="str">
            <v>Manufacture of allopathic pharmaceutical preparations</v>
          </cell>
          <cell r="J433">
            <v>0</v>
          </cell>
          <cell r="K433" t="str">
            <v>Equity</v>
          </cell>
          <cell r="L433">
            <v>1</v>
          </cell>
          <cell r="M433">
            <v>4393.8</v>
          </cell>
          <cell r="AI433" t="str">
            <v>Scheme Tax Saver Tier II</v>
          </cell>
        </row>
        <row r="434">
          <cell r="E434" t="str">
            <v>INE280A01028</v>
          </cell>
          <cell r="F434" t="str">
            <v>Titan Company Limited</v>
          </cell>
          <cell r="G434" t="str">
            <v>TITAN COMPANY LIMITED</v>
          </cell>
          <cell r="H434" t="str">
            <v>32111</v>
          </cell>
          <cell r="I434" t="str">
            <v>Manufacture of jewellery of gold, silver and other precious or base metal</v>
          </cell>
          <cell r="J434">
            <v>0</v>
          </cell>
          <cell r="K434" t="str">
            <v>Equity</v>
          </cell>
          <cell r="L434">
            <v>1</v>
          </cell>
          <cell r="M434">
            <v>1941.25</v>
          </cell>
          <cell r="AI434" t="str">
            <v>Scheme Tax Saver Tier II</v>
          </cell>
        </row>
        <row r="435">
          <cell r="E435" t="str">
            <v>INE296A01024</v>
          </cell>
          <cell r="F435" t="str">
            <v>Bajaj Finance Limited</v>
          </cell>
          <cell r="G435" t="str">
            <v>BAJAJ FINANCE LIMITED</v>
          </cell>
          <cell r="H435" t="str">
            <v>64920</v>
          </cell>
          <cell r="I435" t="str">
            <v>GOI</v>
          </cell>
          <cell r="J435">
            <v>0</v>
          </cell>
          <cell r="K435" t="str">
            <v>Equity</v>
          </cell>
          <cell r="L435">
            <v>1</v>
          </cell>
          <cell r="M435">
            <v>5400.5</v>
          </cell>
          <cell r="AI435" t="str">
            <v>Scheme Tax Saver Tier II</v>
          </cell>
        </row>
        <row r="436">
          <cell r="E436" t="str">
            <v>INE686F01025</v>
          </cell>
          <cell r="F436" t="str">
            <v>United Breweries Limited</v>
          </cell>
          <cell r="G436" t="str">
            <v>UNITED BREWERIES LIMITED</v>
          </cell>
          <cell r="H436" t="str">
            <v>11031</v>
          </cell>
          <cell r="I436" t="str">
            <v>Manufacture of beer</v>
          </cell>
          <cell r="J436">
            <v>0</v>
          </cell>
          <cell r="K436" t="str">
            <v>Equity</v>
          </cell>
          <cell r="L436">
            <v>2</v>
          </cell>
          <cell r="M436">
            <v>2905.6</v>
          </cell>
          <cell r="AI436" t="str">
            <v>Scheme Tax Saver Tier II</v>
          </cell>
        </row>
        <row r="437">
          <cell r="E437" t="str">
            <v>INE029A01011</v>
          </cell>
          <cell r="F437" t="str">
            <v>Bharat Petroleum Corporation Limited</v>
          </cell>
          <cell r="G437" t="str">
            <v>BHARAT PETROLIUM CORPORATION LIMITE</v>
          </cell>
          <cell r="H437" t="str">
            <v>19201</v>
          </cell>
          <cell r="I437" t="str">
            <v>Production of liquid and gaseous fuels, illuminating oils, lubricating</v>
          </cell>
          <cell r="J437">
            <v>0</v>
          </cell>
          <cell r="K437" t="str">
            <v>Equity</v>
          </cell>
          <cell r="L437">
            <v>9</v>
          </cell>
          <cell r="M437">
            <v>2775.6</v>
          </cell>
          <cell r="AI437" t="str">
            <v>Scheme Tax Saver Tier II</v>
          </cell>
        </row>
        <row r="438">
          <cell r="E438" t="str">
            <v>INE917I01010</v>
          </cell>
          <cell r="F438" t="str">
            <v>Bajaj Auto Limited</v>
          </cell>
          <cell r="G438" t="str">
            <v>BAJAJ AUTO LIMITED</v>
          </cell>
          <cell r="H438" t="str">
            <v>30911</v>
          </cell>
          <cell r="I438" t="str">
            <v>Manufacture of motorcycles, scooters, mopeds etc. and their</v>
          </cell>
          <cell r="J438">
            <v>0</v>
          </cell>
          <cell r="K438" t="str">
            <v>Equity</v>
          </cell>
          <cell r="L438">
            <v>1</v>
          </cell>
          <cell r="M438">
            <v>3706.6</v>
          </cell>
          <cell r="AI438" t="str">
            <v>Scheme Tax Saver Tier II</v>
          </cell>
        </row>
        <row r="439">
          <cell r="E439" t="str">
            <v>IN0020060078</v>
          </cell>
          <cell r="F439" t="str">
            <v>8.24% GOI 15-Feb-2027</v>
          </cell>
          <cell r="G439" t="str">
            <v>GOVERMENT OF INDIA</v>
          </cell>
          <cell r="H439" t="str">
            <v/>
          </cell>
          <cell r="I439" t="str">
            <v/>
          </cell>
          <cell r="J439">
            <v>0</v>
          </cell>
          <cell r="K439" t="str">
            <v>GOI</v>
          </cell>
          <cell r="L439">
            <v>15000</v>
          </cell>
          <cell r="M439">
            <v>1560001.5</v>
          </cell>
          <cell r="AI439" t="str">
            <v>Scheme Tax Saver Tier II</v>
          </cell>
        </row>
        <row r="440">
          <cell r="E440" t="str">
            <v>INE176B01034</v>
          </cell>
          <cell r="F440" t="str">
            <v>Havells India Limited.</v>
          </cell>
          <cell r="G440" t="str">
            <v>HAVELLS INDIA LIMITED</v>
          </cell>
          <cell r="H440" t="str">
            <v>27104</v>
          </cell>
          <cell r="I440" t="str">
            <v>Manufacture of electricity distribution and control apparatus</v>
          </cell>
          <cell r="J440">
            <v>0</v>
          </cell>
          <cell r="K440" t="str">
            <v>Equity</v>
          </cell>
          <cell r="L440">
            <v>5</v>
          </cell>
          <cell r="M440">
            <v>5491</v>
          </cell>
          <cell r="AI440" t="str">
            <v>Scheme Tax Saver Tier II</v>
          </cell>
        </row>
        <row r="441">
          <cell r="E441" t="str">
            <v>INE854D01024</v>
          </cell>
          <cell r="F441" t="str">
            <v>United Spirits Limited</v>
          </cell>
          <cell r="G441" t="str">
            <v>UNITED SPIRITS LIMITED</v>
          </cell>
          <cell r="H441" t="str">
            <v>11011</v>
          </cell>
          <cell r="I441" t="str">
            <v>Manufacture of distilled, potable, alcoholic beverages</v>
          </cell>
          <cell r="J441">
            <v>0</v>
          </cell>
          <cell r="K441" t="str">
            <v>Equity</v>
          </cell>
          <cell r="L441">
            <v>3</v>
          </cell>
          <cell r="M441">
            <v>2279.25</v>
          </cell>
          <cell r="AI441" t="str">
            <v>Scheme Tax Saver Tier II</v>
          </cell>
        </row>
        <row r="442">
          <cell r="E442">
            <v>0</v>
          </cell>
          <cell r="F442">
            <v>0</v>
          </cell>
          <cell r="G442">
            <v>0</v>
          </cell>
          <cell r="H442">
            <v>0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AI442" t="str">
            <v>0 0</v>
          </cell>
        </row>
        <row r="443">
          <cell r="E443">
            <v>0</v>
          </cell>
          <cell r="F443">
            <v>0</v>
          </cell>
          <cell r="G443">
            <v>0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AI443" t="str">
            <v>0 0</v>
          </cell>
        </row>
        <row r="444">
          <cell r="E444">
            <v>0</v>
          </cell>
          <cell r="F444">
            <v>0</v>
          </cell>
          <cell r="G444">
            <v>0</v>
          </cell>
          <cell r="H444">
            <v>0</v>
          </cell>
          <cell r="I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AI444" t="str">
            <v>0 0</v>
          </cell>
        </row>
        <row r="445">
          <cell r="E445">
            <v>0</v>
          </cell>
          <cell r="F445">
            <v>0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AI445" t="str">
            <v>0 0</v>
          </cell>
        </row>
        <row r="446">
          <cell r="E446">
            <v>0</v>
          </cell>
          <cell r="F446">
            <v>0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AI446" t="str">
            <v>0 0</v>
          </cell>
        </row>
        <row r="447">
          <cell r="E447">
            <v>0</v>
          </cell>
          <cell r="F447">
            <v>0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AI447" t="str">
            <v>0 0</v>
          </cell>
        </row>
        <row r="448">
          <cell r="E448">
            <v>0</v>
          </cell>
          <cell r="F448">
            <v>0</v>
          </cell>
          <cell r="G448">
            <v>0</v>
          </cell>
          <cell r="H448">
            <v>0</v>
          </cell>
          <cell r="I448">
            <v>0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AI448" t="str">
            <v>0 0</v>
          </cell>
        </row>
      </sheetData>
      <sheetData sheetId="12"/>
      <sheetData sheetId="13"/>
      <sheetData sheetId="14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2B52003-8E40-4C33-BE17-FBEE7EE0BD0B}" name="Table134567" displayName="Table134567" ref="B6:H74" totalsRowShown="0" headerRowDxfId="11" dataDxfId="9" headerRowBorderDxfId="10" tableBorderDxfId="8" totalsRowBorderDxfId="7">
  <sortState xmlns:xlrd2="http://schemas.microsoft.com/office/spreadsheetml/2017/richdata2" ref="B7:H70">
    <sortCondition descending="1" ref="F6:F70"/>
  </sortState>
  <tableColumns count="7">
    <tableColumn id="1" xr3:uid="{DD8C2DF5-B7B0-4362-A97E-EA567935CE4B}" name="ISIN No." dataDxfId="6"/>
    <tableColumn id="2" xr3:uid="{382D2279-B275-4DF0-8FD8-3939137D32FC}" name="Name of the Instrument" dataDxfId="5">
      <calculatedColumnFormula>VLOOKUP(Table134567[[#This Row],[ISIN No.]],'[1]Crisil data '!E:F,2,0)</calculatedColumnFormula>
    </tableColumn>
    <tableColumn id="3" xr3:uid="{FED7713E-44DC-48FB-82EE-E85E6CAA4352}" name="Industry " dataDxfId="4">
      <calculatedColumnFormula>VLOOKUP(Table134567[[#This Row],[ISIN No.]],'[1]Crisil data '!E:I,5,0)</calculatedColumnFormula>
    </tableColumn>
    <tableColumn id="4" xr3:uid="{F69420E2-38F1-46E8-92D2-47D7A9D13046}" name="Quantity" dataDxfId="3" dataCellStyle="Comma">
      <calculatedColumnFormula>SUMIFS('[1]Crisil data '!L:L,'[1]Crisil data '!AI:AI,$D$3,'[1]Crisil data '!E:E,Table134567[[#This Row],[ISIN No.]])</calculatedColumnFormula>
    </tableColumn>
    <tableColumn id="5" xr3:uid="{024CE6D3-147D-4980-B925-87CC9278DB86}" name="Market Value" dataDxfId="2">
      <calculatedColumnFormula>SUMIFS('[1]Crisil data '!M:M,'[1]Crisil data '!AI:AI,'[1]G-TIER II'!$D$3,'[1]Crisil data '!E:E,Table134567[[#This Row],[ISIN No.]])</calculatedColumnFormula>
    </tableColumn>
    <tableColumn id="6" xr3:uid="{926CEFA9-12ED-4F7C-95B7-9EDF4F325242}" name="% of Portfolio" dataDxfId="1" dataCellStyle="Percent">
      <calculatedColumnFormula>+F7/$F$87</calculatedColumnFormula>
    </tableColumn>
    <tableColumn id="7" xr3:uid="{0C2D5DD9-4689-4200-B9C4-5515642579C1}" name="Ratings" dataDxfId="0">
      <calculatedColumnFormula>VLOOKUP(Table134567[[#This Row],[ISIN No.]],#REF!,35,0)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EBB1E-E7C5-42A0-A839-2D3A0D398053}">
  <dimension ref="A2:O122"/>
  <sheetViews>
    <sheetView showGridLines="0" tabSelected="1" view="pageBreakPreview" topLeftCell="A40" zoomScale="91" zoomScaleNormal="100" zoomScaleSheetLayoutView="91" workbookViewId="0">
      <selection activeCell="C98" sqref="C98"/>
    </sheetView>
  </sheetViews>
  <sheetFormatPr defaultRowHeight="15" outlineLevelRow="1" x14ac:dyDescent="0.25"/>
  <cols>
    <col min="2" max="2" width="16.5703125" customWidth="1"/>
    <col min="3" max="3" width="60.7109375" customWidth="1"/>
    <col min="4" max="4" width="13.28515625" customWidth="1"/>
    <col min="5" max="5" width="19.42578125" style="3" customWidth="1"/>
    <col min="6" max="6" width="29.5703125" customWidth="1"/>
    <col min="7" max="7" width="20.5703125" customWidth="1"/>
    <col min="8" max="8" width="20.7109375" bestFit="1" customWidth="1"/>
    <col min="9" max="9" width="12" bestFit="1" customWidth="1"/>
    <col min="12" max="12" width="16.140625" bestFit="1" customWidth="1"/>
    <col min="13" max="13" width="14" bestFit="1" customWidth="1"/>
    <col min="15" max="15" width="10" bestFit="1" customWidth="1"/>
  </cols>
  <sheetData>
    <row r="2" spans="1:8" x14ac:dyDescent="0.25">
      <c r="B2" s="1" t="s">
        <v>0</v>
      </c>
      <c r="D2" s="2" t="s">
        <v>1</v>
      </c>
    </row>
    <row r="3" spans="1:8" x14ac:dyDescent="0.25">
      <c r="B3" s="1" t="s">
        <v>2</v>
      </c>
      <c r="D3" t="s">
        <v>3</v>
      </c>
    </row>
    <row r="4" spans="1:8" x14ac:dyDescent="0.25">
      <c r="B4" s="1" t="s">
        <v>4</v>
      </c>
      <c r="D4" s="4" t="str">
        <f>+'[1]Tax Saver'!D4</f>
        <v>30th June 2022</v>
      </c>
    </row>
    <row r="6" spans="1:8" x14ac:dyDescent="0.25">
      <c r="B6" s="5" t="s">
        <v>5</v>
      </c>
      <c r="C6" s="6" t="s">
        <v>6</v>
      </c>
      <c r="D6" s="6" t="s">
        <v>7</v>
      </c>
      <c r="E6" s="7" t="s">
        <v>8</v>
      </c>
      <c r="F6" s="6" t="s">
        <v>9</v>
      </c>
      <c r="G6" s="6" t="s">
        <v>10</v>
      </c>
      <c r="H6" s="8" t="s">
        <v>11</v>
      </c>
    </row>
    <row r="7" spans="1:8" x14ac:dyDescent="0.25">
      <c r="A7" s="9"/>
      <c r="B7" s="10" t="s">
        <v>12</v>
      </c>
      <c r="C7" s="11" t="str">
        <f>VLOOKUP(Table134567[[#This Row],[ISIN No.]],'[1]Crisil data '!E:F,2,0)</f>
        <v>SDL TAMIL NADU 8.05% 2028</v>
      </c>
      <c r="D7" s="11" t="str">
        <f>VLOOKUP(Table134567[[#This Row],[ISIN No.]],'[1]Crisil data '!E:K,7,0)</f>
        <v>SDL</v>
      </c>
      <c r="E7" s="12">
        <f>SUMIFS('[1]Crisil data '!L:L,'[1]Crisil data '!AI:AI,$D$3,'[1]Crisil data '!E:E,Table134567[[#This Row],[ISIN No.]])</f>
        <v>10000</v>
      </c>
      <c r="F7" s="11">
        <f>SUMIFS('[1]Crisil data '!M:M,'[1]Crisil data '!AI:AI,'[1]G-TIER II'!$D$3,'[1]Crisil data '!E:E,Table134567[[#This Row],[ISIN No.]])</f>
        <v>1016353</v>
      </c>
      <c r="G7" s="13">
        <f t="shared" ref="G7:G39" si="0">+F7/$F$87</f>
        <v>6.0735360537479159E-3</v>
      </c>
      <c r="H7" s="14" t="e">
        <f>VLOOKUP(Table134567[[#This Row],[ISIN No.]],#REF!,35,0)</f>
        <v>#REF!</v>
      </c>
    </row>
    <row r="8" spans="1:8" x14ac:dyDescent="0.25">
      <c r="A8" s="9"/>
      <c r="B8" s="10" t="s">
        <v>13</v>
      </c>
      <c r="C8" s="11" t="str">
        <f>VLOOKUP(Table134567[[#This Row],[ISIN No.]],'[1]Crisil data '!E:F,2,0)</f>
        <v>8.13 % KERALA SDL 21.03.2028</v>
      </c>
      <c r="D8" s="11" t="str">
        <f>VLOOKUP(Table134567[[#This Row],[ISIN No.]],'[1]Crisil data '!E:K,7,0)</f>
        <v>SDL</v>
      </c>
      <c r="E8" s="12">
        <f>SUMIFS('[1]Crisil data '!L:L,'[1]Crisil data '!AI:AI,$D$3,'[1]Crisil data '!E:E,Table134567[[#This Row],[ISIN No.]])</f>
        <v>15000</v>
      </c>
      <c r="F8" s="11">
        <f>SUMIFS('[1]Crisil data '!M:M,'[1]Crisil data '!AI:AI,'[1]G-TIER II'!$D$3,'[1]Crisil data '!E:E,Table134567[[#This Row],[ISIN No.]])</f>
        <v>1534677</v>
      </c>
      <c r="G8" s="13">
        <f t="shared" si="0"/>
        <v>9.1709436488677555E-3</v>
      </c>
      <c r="H8" s="14" t="e">
        <f>VLOOKUP(Table134567[[#This Row],[ISIN No.]],#REF!,35,0)</f>
        <v>#REF!</v>
      </c>
    </row>
    <row r="9" spans="1:8" x14ac:dyDescent="0.25">
      <c r="A9" s="9"/>
      <c r="B9" s="10" t="s">
        <v>14</v>
      </c>
      <c r="C9" s="11" t="str">
        <f>VLOOKUP(Table134567[[#This Row],[ISIN No.]],'[1]Crisil data '!E:F,2,0)</f>
        <v>8.28% GOI 15.02.2032</v>
      </c>
      <c r="D9" s="11" t="str">
        <f>VLOOKUP(Table134567[[#This Row],[ISIN No.]],'[1]Crisil data '!E:K,7,0)</f>
        <v>GOI</v>
      </c>
      <c r="E9" s="12">
        <f>SUMIFS('[1]Crisil data '!L:L,'[1]Crisil data '!AI:AI,$D$3,'[1]Crisil data '!E:E,Table134567[[#This Row],[ISIN No.]])</f>
        <v>76900</v>
      </c>
      <c r="F9" s="11">
        <f>SUMIFS('[1]Crisil data '!M:M,'[1]Crisil data '!AI:AI,'[1]G-TIER II'!$D$3,'[1]Crisil data '!E:E,Table134567[[#This Row],[ISIN No.]])</f>
        <v>8116002.9299999997</v>
      </c>
      <c r="G9" s="13">
        <f t="shared" si="0"/>
        <v>4.8499720478690694E-2</v>
      </c>
      <c r="H9" s="14" t="e">
        <f>VLOOKUP(Table134567[[#This Row],[ISIN No.]],#REF!,35,0)</f>
        <v>#REF!</v>
      </c>
    </row>
    <row r="10" spans="1:8" x14ac:dyDescent="0.25">
      <c r="A10" s="9"/>
      <c r="B10" s="10" t="s">
        <v>15</v>
      </c>
      <c r="C10" s="11" t="str">
        <f>VLOOKUP(Table134567[[#This Row],[ISIN No.]],'[1]Crisil data '!E:F,2,0)</f>
        <v>8.69% Tamil Nadu SDL 24.02.2026</v>
      </c>
      <c r="D10" s="11" t="str">
        <f>VLOOKUP(Table134567[[#This Row],[ISIN No.]],'[1]Crisil data '!E:K,7,0)</f>
        <v>SDL</v>
      </c>
      <c r="E10" s="12">
        <f>SUMIFS('[1]Crisil data '!L:L,'[1]Crisil data '!AI:AI,$D$3,'[1]Crisil data '!E:E,Table134567[[#This Row],[ISIN No.]])</f>
        <v>3500</v>
      </c>
      <c r="F10" s="11">
        <f>SUMIFS('[1]Crisil data '!M:M,'[1]Crisil data '!AI:AI,'[1]G-TIER II'!$D$3,'[1]Crisil data '!E:E,Table134567[[#This Row],[ISIN No.]])</f>
        <v>364373.1</v>
      </c>
      <c r="G10" s="13">
        <f t="shared" si="0"/>
        <v>2.1774257171139305E-3</v>
      </c>
      <c r="H10" s="14" t="e">
        <f>VLOOKUP(Table134567[[#This Row],[ISIN No.]],#REF!,35,0)</f>
        <v>#REF!</v>
      </c>
    </row>
    <row r="11" spans="1:8" x14ac:dyDescent="0.25">
      <c r="A11" s="9"/>
      <c r="B11" s="10" t="s">
        <v>16</v>
      </c>
      <c r="C11" s="11" t="str">
        <f>VLOOKUP(Table134567[[#This Row],[ISIN No.]],'[1]Crisil data '!E:F,2,0)</f>
        <v>7.54%GOI 23-MAY- 2036</v>
      </c>
      <c r="D11" s="11" t="str">
        <f>VLOOKUP(Table134567[[#This Row],[ISIN No.]],'[1]Crisil data '!E:K,7,0)</f>
        <v>GOI</v>
      </c>
      <c r="E11" s="12">
        <f>SUMIFS('[1]Crisil data '!L:L,'[1]Crisil data '!AI:AI,$D$3,'[1]Crisil data '!E:E,Table134567[[#This Row],[ISIN No.]])</f>
        <v>20000</v>
      </c>
      <c r="F11" s="11">
        <f>SUMIFS('[1]Crisil data '!M:M,'[1]Crisil data '!AI:AI,'[1]G-TIER II'!$D$3,'[1]Crisil data '!E:E,Table134567[[#This Row],[ISIN No.]])</f>
        <v>1985202</v>
      </c>
      <c r="G11" s="13">
        <f t="shared" si="0"/>
        <v>1.1863197059459134E-2</v>
      </c>
      <c r="H11" s="14" t="e">
        <f>VLOOKUP(Table134567[[#This Row],[ISIN No.]],#REF!,35,0)</f>
        <v>#REF!</v>
      </c>
    </row>
    <row r="12" spans="1:8" x14ac:dyDescent="0.25">
      <c r="A12" s="9"/>
      <c r="B12" s="10" t="s">
        <v>17</v>
      </c>
      <c r="C12" s="11" t="str">
        <f>VLOOKUP(Table134567[[#This Row],[ISIN No.]],'[1]Crisil data '!E:F,2,0)</f>
        <v>7.88% GOI 19.03.2030</v>
      </c>
      <c r="D12" s="11" t="str">
        <f>VLOOKUP(Table134567[[#This Row],[ISIN No.]],'[1]Crisil data '!E:K,7,0)</f>
        <v>GOI</v>
      </c>
      <c r="E12" s="12">
        <f>SUMIFS('[1]Crisil data '!L:L,'[1]Crisil data '!AI:AI,$D$3,'[1]Crisil data '!E:E,Table134567[[#This Row],[ISIN No.]])</f>
        <v>46200</v>
      </c>
      <c r="F12" s="11">
        <f>SUMIFS('[1]Crisil data '!M:M,'[1]Crisil data '!AI:AI,'[1]G-TIER II'!$D$3,'[1]Crisil data '!E:E,Table134567[[#This Row],[ISIN No.]])</f>
        <v>4747045.38</v>
      </c>
      <c r="G12" s="13">
        <f t="shared" si="0"/>
        <v>2.8367458219936848E-2</v>
      </c>
      <c r="H12" s="14" t="e">
        <f>VLOOKUP(Table134567[[#This Row],[ISIN No.]],#REF!,35,0)</f>
        <v>#REF!</v>
      </c>
    </row>
    <row r="13" spans="1:8" x14ac:dyDescent="0.25">
      <c r="A13" s="9"/>
      <c r="B13" s="10" t="s">
        <v>18</v>
      </c>
      <c r="C13" s="11" t="str">
        <f>VLOOKUP(Table134567[[#This Row],[ISIN No.]],'[1]Crisil data '!E:F,2,0)</f>
        <v>8.33% GS 7.06.2036</v>
      </c>
      <c r="D13" s="11" t="str">
        <f>VLOOKUP(Table134567[[#This Row],[ISIN No.]],'[1]Crisil data '!E:K,7,0)</f>
        <v>GOI</v>
      </c>
      <c r="E13" s="12">
        <f>SUMIFS('[1]Crisil data '!L:L,'[1]Crisil data '!AI:AI,$D$3,'[1]Crisil data '!E:E,Table134567[[#This Row],[ISIN No.]])</f>
        <v>38000</v>
      </c>
      <c r="F13" s="11">
        <f>SUMIFS('[1]Crisil data '!M:M,'[1]Crisil data '!AI:AI,'[1]G-TIER II'!$D$3,'[1]Crisil data '!E:E,Table134567[[#This Row],[ISIN No.]])</f>
        <v>4018127.6</v>
      </c>
      <c r="G13" s="13">
        <f t="shared" si="0"/>
        <v>2.40115814556159E-2</v>
      </c>
      <c r="H13" s="14" t="e">
        <f>VLOOKUP(Table134567[[#This Row],[ISIN No.]],#REF!,35,0)</f>
        <v>#REF!</v>
      </c>
    </row>
    <row r="14" spans="1:8" x14ac:dyDescent="0.25">
      <c r="A14" s="9"/>
      <c r="B14" s="10" t="s">
        <v>19</v>
      </c>
      <c r="C14" s="11" t="str">
        <f>VLOOKUP(Table134567[[#This Row],[ISIN No.]],'[1]Crisil data '!E:F,2,0)</f>
        <v>6.54% GOI 17-Jan-2032</v>
      </c>
      <c r="D14" s="11" t="str">
        <f>VLOOKUP(Table134567[[#This Row],[ISIN No.]],'[1]Crisil data '!E:K,7,0)</f>
        <v>GOI</v>
      </c>
      <c r="E14" s="12">
        <f>SUMIFS('[1]Crisil data '!L:L,'[1]Crisil data '!AI:AI,$D$3,'[1]Crisil data '!E:E,Table134567[[#This Row],[ISIN No.]])</f>
        <v>150000</v>
      </c>
      <c r="F14" s="11">
        <f>SUMIFS('[1]Crisil data '!M:M,'[1]Crisil data '!AI:AI,'[1]G-TIER II'!$D$3,'[1]Crisil data '!E:E,Table134567[[#This Row],[ISIN No.]])</f>
        <v>14086185</v>
      </c>
      <c r="G14" s="13">
        <f t="shared" si="0"/>
        <v>8.4176415534035015E-2</v>
      </c>
      <c r="H14" s="14" t="e">
        <f>VLOOKUP(Table134567[[#This Row],[ISIN No.]],#REF!,35,0)</f>
        <v>#REF!</v>
      </c>
    </row>
    <row r="15" spans="1:8" x14ac:dyDescent="0.25">
      <c r="A15" s="9"/>
      <c r="B15" s="10" t="s">
        <v>20</v>
      </c>
      <c r="C15" s="11" t="str">
        <f>VLOOKUP(Table134567[[#This Row],[ISIN No.]],'[1]Crisil data '!E:F,2,0)</f>
        <v>06.67 GOI 15 DEC- 2035</v>
      </c>
      <c r="D15" s="11" t="str">
        <f>VLOOKUP(Table134567[[#This Row],[ISIN No.]],'[1]Crisil data '!E:K,7,0)</f>
        <v>GOI</v>
      </c>
      <c r="E15" s="12">
        <f>SUMIFS('[1]Crisil data '!L:L,'[1]Crisil data '!AI:AI,$D$3,'[1]Crisil data '!E:E,Table134567[[#This Row],[ISIN No.]])</f>
        <v>160000</v>
      </c>
      <c r="F15" s="11">
        <f>SUMIFS('[1]Crisil data '!M:M,'[1]Crisil data '!AI:AI,'[1]G-TIER II'!$D$3,'[1]Crisil data '!E:E,Table134567[[#This Row],[ISIN No.]])</f>
        <v>14794880</v>
      </c>
      <c r="G15" s="13">
        <f t="shared" si="0"/>
        <v>8.841144473512054E-2</v>
      </c>
      <c r="H15" s="14" t="e">
        <f>VLOOKUP(Table134567[[#This Row],[ISIN No.]],#REF!,35,0)</f>
        <v>#REF!</v>
      </c>
    </row>
    <row r="16" spans="1:8" x14ac:dyDescent="0.25">
      <c r="A16" s="9"/>
      <c r="B16" s="10" t="s">
        <v>21</v>
      </c>
      <c r="C16" s="11" t="str">
        <f>VLOOKUP(Table134567[[#This Row],[ISIN No.]],'[1]Crisil data '!E:F,2,0)</f>
        <v>6.64% GOI 16-june-2035</v>
      </c>
      <c r="D16" s="11" t="str">
        <f>VLOOKUP(Table134567[[#This Row],[ISIN No.]],'[1]Crisil data '!E:K,7,0)</f>
        <v>GOI</v>
      </c>
      <c r="E16" s="12">
        <f>SUMIFS('[1]Crisil data '!L:L,'[1]Crisil data '!AI:AI,$D$3,'[1]Crisil data '!E:E,Table134567[[#This Row],[ISIN No.]])</f>
        <v>3500</v>
      </c>
      <c r="F16" s="11">
        <f>SUMIFS('[1]Crisil data '!M:M,'[1]Crisil data '!AI:AI,'[1]G-TIER II'!$D$3,'[1]Crisil data '!E:E,Table134567[[#This Row],[ISIN No.]])</f>
        <v>323434.65000000002</v>
      </c>
      <c r="G16" s="13">
        <f t="shared" si="0"/>
        <v>1.9327851718904147E-3</v>
      </c>
      <c r="H16" s="14" t="e">
        <f>VLOOKUP(Table134567[[#This Row],[ISIN No.]],#REF!,35,0)</f>
        <v>#REF!</v>
      </c>
    </row>
    <row r="17" spans="1:8" x14ac:dyDescent="0.25">
      <c r="A17" s="9"/>
      <c r="B17" s="10" t="s">
        <v>22</v>
      </c>
      <c r="C17" s="11" t="str">
        <f>VLOOKUP(Table134567[[#This Row],[ISIN No.]],'[1]Crisil data '!E:F,2,0)</f>
        <v>7.68% GS 15.12.2023</v>
      </c>
      <c r="D17" s="11" t="str">
        <f>VLOOKUP(Table134567[[#This Row],[ISIN No.]],'[1]Crisil data '!E:K,7,0)</f>
        <v>GOI</v>
      </c>
      <c r="E17" s="12">
        <f>SUMIFS('[1]Crisil data '!L:L,'[1]Crisil data '!AI:AI,$D$3,'[1]Crisil data '!E:E,Table134567[[#This Row],[ISIN No.]])</f>
        <v>5000</v>
      </c>
      <c r="F17" s="11">
        <f>SUMIFS('[1]Crisil data '!M:M,'[1]Crisil data '!AI:AI,'[1]G-TIER II'!$D$3,'[1]Crisil data '!E:E,Table134567[[#This Row],[ISIN No.]])</f>
        <v>508087</v>
      </c>
      <c r="G17" s="13">
        <f t="shared" si="0"/>
        <v>3.0362331915590522E-3</v>
      </c>
      <c r="H17" s="14" t="e">
        <f>VLOOKUP(Table134567[[#This Row],[ISIN No.]],#REF!,35,0)</f>
        <v>#REF!</v>
      </c>
    </row>
    <row r="18" spans="1:8" x14ac:dyDescent="0.25">
      <c r="A18" s="9"/>
      <c r="B18" s="10" t="s">
        <v>23</v>
      </c>
      <c r="C18" s="11" t="str">
        <f>VLOOKUP(Table134567[[#This Row],[ISIN No.]],'[1]Crisil data '!E:F,2,0)</f>
        <v>6.01% GOVT 25-March-2028</v>
      </c>
      <c r="D18" s="11" t="str">
        <f>VLOOKUP(Table134567[[#This Row],[ISIN No.]],'[1]Crisil data '!E:K,7,0)</f>
        <v>GOI</v>
      </c>
      <c r="E18" s="12">
        <f>SUMIFS('[1]Crisil data '!L:L,'[1]Crisil data '!AI:AI,$D$3,'[1]Crisil data '!E:E,Table134567[[#This Row],[ISIN No.]])</f>
        <v>21000</v>
      </c>
      <c r="F18" s="11">
        <f>SUMIFS('[1]Crisil data '!M:M,'[1]Crisil data '!AI:AI,'[1]G-TIER II'!$D$3,'[1]Crisil data '!E:E,Table134567[[#This Row],[ISIN No.]])</f>
        <v>1977929.1</v>
      </c>
      <c r="G18" s="13">
        <f t="shared" si="0"/>
        <v>1.1819735564914127E-2</v>
      </c>
      <c r="H18" s="14" t="e">
        <f>VLOOKUP(Table134567[[#This Row],[ISIN No.]],#REF!,35,0)</f>
        <v>#REF!</v>
      </c>
    </row>
    <row r="19" spans="1:8" x14ac:dyDescent="0.25">
      <c r="A19" s="9"/>
      <c r="B19" s="10" t="s">
        <v>24</v>
      </c>
      <c r="C19" s="11" t="str">
        <f>VLOOKUP(Table134567[[#This Row],[ISIN No.]],'[1]Crisil data '!E:F,2,0)</f>
        <v>8.32% GS 02.08.2032</v>
      </c>
      <c r="D19" s="11" t="str">
        <f>VLOOKUP(Table134567[[#This Row],[ISIN No.]],'[1]Crisil data '!E:K,7,0)</f>
        <v>GOI</v>
      </c>
      <c r="E19" s="12">
        <f>SUMIFS('[1]Crisil data '!L:L,'[1]Crisil data '!AI:AI,$D$3,'[1]Crisil data '!E:E,Table134567[[#This Row],[ISIN No.]])</f>
        <v>56000</v>
      </c>
      <c r="F19" s="11">
        <f>SUMIFS('[1]Crisil data '!M:M,'[1]Crisil data '!AI:AI,'[1]G-TIER II'!$D$3,'[1]Crisil data '!E:E,Table134567[[#This Row],[ISIN No.]])</f>
        <v>5923260</v>
      </c>
      <c r="G19" s="13">
        <f t="shared" si="0"/>
        <v>3.5396297512500952E-2</v>
      </c>
      <c r="H19" s="14" t="e">
        <f>VLOOKUP(Table134567[[#This Row],[ISIN No.]],#REF!,35,0)</f>
        <v>#REF!</v>
      </c>
    </row>
    <row r="20" spans="1:8" x14ac:dyDescent="0.25">
      <c r="A20" s="9"/>
      <c r="B20" s="10" t="s">
        <v>25</v>
      </c>
      <c r="C20" s="11" t="str">
        <f>VLOOKUP(Table134567[[#This Row],[ISIN No.]],'[1]Crisil data '!E:F,2,0)</f>
        <v>6.22% GOI 2035 (16-Mar-2035)</v>
      </c>
      <c r="D20" s="11" t="str">
        <f>VLOOKUP(Table134567[[#This Row],[ISIN No.]],'[1]Crisil data '!E:K,7,0)</f>
        <v>GOI</v>
      </c>
      <c r="E20" s="12">
        <f>SUMIFS('[1]Crisil data '!L:L,'[1]Crisil data '!AI:AI,$D$3,'[1]Crisil data '!E:E,Table134567[[#This Row],[ISIN No.]])</f>
        <v>74600</v>
      </c>
      <c r="F20" s="11">
        <f>SUMIFS('[1]Crisil data '!M:M,'[1]Crisil data '!AI:AI,'[1]G-TIER II'!$D$3,'[1]Crisil data '!E:E,Table134567[[#This Row],[ISIN No.]])</f>
        <v>6669262.3799999999</v>
      </c>
      <c r="G20" s="13">
        <f t="shared" si="0"/>
        <v>3.9854268661414519E-2</v>
      </c>
      <c r="H20" s="14" t="e">
        <f>VLOOKUP(Table134567[[#This Row],[ISIN No.]],#REF!,35,0)</f>
        <v>#REF!</v>
      </c>
    </row>
    <row r="21" spans="1:8" x14ac:dyDescent="0.25">
      <c r="A21" s="9"/>
      <c r="B21" s="10" t="s">
        <v>26</v>
      </c>
      <c r="C21" s="11" t="str">
        <f>VLOOKUP(Table134567[[#This Row],[ISIN No.]],'[1]Crisil data '!E:F,2,0)</f>
        <v>7.72% GOI 26.10.2055.</v>
      </c>
      <c r="D21" s="11" t="str">
        <f>VLOOKUP(Table134567[[#This Row],[ISIN No.]],'[1]Crisil data '!E:K,7,0)</f>
        <v>GOI</v>
      </c>
      <c r="E21" s="12">
        <f>SUMIFS('[1]Crisil data '!L:L,'[1]Crisil data '!AI:AI,$D$3,'[1]Crisil data '!E:E,Table134567[[#This Row],[ISIN No.]])</f>
        <v>7000</v>
      </c>
      <c r="F21" s="11">
        <f>SUMIFS('[1]Crisil data '!M:M,'[1]Crisil data '!AI:AI,'[1]G-TIER II'!$D$3,'[1]Crisil data '!E:E,Table134567[[#This Row],[ISIN No.]])</f>
        <v>699773.9</v>
      </c>
      <c r="G21" s="13">
        <f t="shared" si="0"/>
        <v>4.1817183706072489E-3</v>
      </c>
      <c r="H21" s="14" t="e">
        <f>VLOOKUP(Table134567[[#This Row],[ISIN No.]],#REF!,35,0)</f>
        <v>#REF!</v>
      </c>
    </row>
    <row r="22" spans="1:8" x14ac:dyDescent="0.25">
      <c r="A22" s="9"/>
      <c r="B22" s="10" t="s">
        <v>27</v>
      </c>
      <c r="C22" s="11" t="str">
        <f>VLOOKUP(Table134567[[#This Row],[ISIN No.]],'[1]Crisil data '!E:F,2,0)</f>
        <v>05.77% GOI 03-Aug-2030</v>
      </c>
      <c r="D22" s="11" t="str">
        <f>VLOOKUP(Table134567[[#This Row],[ISIN No.]],'[1]Crisil data '!E:K,7,0)</f>
        <v>GOI</v>
      </c>
      <c r="E22" s="12">
        <f>SUMIFS('[1]Crisil data '!L:L,'[1]Crisil data '!AI:AI,$D$3,'[1]Crisil data '!E:E,Table134567[[#This Row],[ISIN No.]])</f>
        <v>30000</v>
      </c>
      <c r="F22" s="11">
        <f>SUMIFS('[1]Crisil data '!M:M,'[1]Crisil data '!AI:AI,'[1]G-TIER II'!$D$3,'[1]Crisil data '!E:E,Table134567[[#This Row],[ISIN No.]])</f>
        <v>2710500</v>
      </c>
      <c r="G22" s="13">
        <f t="shared" si="0"/>
        <v>1.6197442693319866E-2</v>
      </c>
      <c r="H22" s="14" t="e">
        <f>VLOOKUP(Table134567[[#This Row],[ISIN No.]],#REF!,35,0)</f>
        <v>#REF!</v>
      </c>
    </row>
    <row r="23" spans="1:8" x14ac:dyDescent="0.25">
      <c r="A23" s="9"/>
      <c r="B23" s="10" t="s">
        <v>28</v>
      </c>
      <c r="C23" s="11" t="str">
        <f>VLOOKUP(Table134567[[#This Row],[ISIN No.]],'[1]Crisil data '!E:F,2,0)</f>
        <v>7.17% GOI 08-Jan-2028</v>
      </c>
      <c r="D23" s="11" t="str">
        <f>VLOOKUP(Table134567[[#This Row],[ISIN No.]],'[1]Crisil data '!E:K,7,0)</f>
        <v>GOI</v>
      </c>
      <c r="E23" s="12">
        <f>SUMIFS('[1]Crisil data '!L:L,'[1]Crisil data '!AI:AI,$D$3,'[1]Crisil data '!E:E,Table134567[[#This Row],[ISIN No.]])</f>
        <v>160000</v>
      </c>
      <c r="F23" s="11">
        <f>SUMIFS('[1]Crisil data '!M:M,'[1]Crisil data '!AI:AI,'[1]G-TIER II'!$D$3,'[1]Crisil data '!E:E,Table134567[[#This Row],[ISIN No.]])</f>
        <v>15911984</v>
      </c>
      <c r="G23" s="13">
        <f t="shared" si="0"/>
        <v>9.5087049982299443E-2</v>
      </c>
      <c r="H23" s="14" t="e">
        <f>VLOOKUP(Table134567[[#This Row],[ISIN No.]],#REF!,35,0)</f>
        <v>#REF!</v>
      </c>
    </row>
    <row r="24" spans="1:8" x14ac:dyDescent="0.25">
      <c r="A24" s="9"/>
      <c r="B24" s="10" t="s">
        <v>29</v>
      </c>
      <c r="C24" s="11" t="str">
        <f>VLOOKUP(Table134567[[#This Row],[ISIN No.]],'[1]Crisil data '!E:F,2,0)</f>
        <v>8.17% GS 2044 (01-DEC-2044).</v>
      </c>
      <c r="D24" s="11" t="str">
        <f>VLOOKUP(Table134567[[#This Row],[ISIN No.]],'[1]Crisil data '!E:K,7,0)</f>
        <v>GOI</v>
      </c>
      <c r="E24" s="12">
        <f>SUMIFS('[1]Crisil data '!L:L,'[1]Crisil data '!AI:AI,$D$3,'[1]Crisil data '!E:E,Table134567[[#This Row],[ISIN No.]])</f>
        <v>33000</v>
      </c>
      <c r="F24" s="11">
        <f>SUMIFS('[1]Crisil data '!M:M,'[1]Crisil data '!AI:AI,'[1]G-TIER II'!$D$3,'[1]Crisil data '!E:E,Table134567[[#This Row],[ISIN No.]])</f>
        <v>3485941.8</v>
      </c>
      <c r="G24" s="13">
        <f t="shared" si="0"/>
        <v>2.0831338327890907E-2</v>
      </c>
      <c r="H24" s="14" t="e">
        <f>VLOOKUP(Table134567[[#This Row],[ISIN No.]],#REF!,35,0)</f>
        <v>#REF!</v>
      </c>
    </row>
    <row r="25" spans="1:8" x14ac:dyDescent="0.25">
      <c r="A25" s="9"/>
      <c r="B25" s="10" t="s">
        <v>30</v>
      </c>
      <c r="C25" s="11" t="str">
        <f>VLOOKUP(Table134567[[#This Row],[ISIN No.]],'[1]Crisil data '!E:F,2,0)</f>
        <v>8.24% GOI 15-Feb-2027</v>
      </c>
      <c r="D25" s="11" t="str">
        <f>VLOOKUP(Table134567[[#This Row],[ISIN No.]],'[1]Crisil data '!E:K,7,0)</f>
        <v>GOI</v>
      </c>
      <c r="E25" s="12">
        <f>SUMIFS('[1]Crisil data '!L:L,'[1]Crisil data '!AI:AI,$D$3,'[1]Crisil data '!E:E,Table134567[[#This Row],[ISIN No.]])</f>
        <v>69900</v>
      </c>
      <c r="F25" s="11">
        <f>SUMIFS('[1]Crisil data '!M:M,'[1]Crisil data '!AI:AI,'[1]G-TIER II'!$D$3,'[1]Crisil data '!E:E,Table134567[[#This Row],[ISIN No.]])</f>
        <v>7269606.9900000002</v>
      </c>
      <c r="G25" s="13">
        <f t="shared" si="0"/>
        <v>4.3441816131150168E-2</v>
      </c>
      <c r="H25" s="14" t="e">
        <f>VLOOKUP(Table134567[[#This Row],[ISIN No.]],#REF!,35,0)</f>
        <v>#REF!</v>
      </c>
    </row>
    <row r="26" spans="1:8" x14ac:dyDescent="0.25">
      <c r="A26" s="9"/>
      <c r="B26" s="10" t="s">
        <v>31</v>
      </c>
      <c r="C26" s="11" t="str">
        <f>VLOOKUP(Table134567[[#This Row],[ISIN No.]],'[1]Crisil data '!E:F,2,0)</f>
        <v>7.62% GS 2039 (15-09-2039)</v>
      </c>
      <c r="D26" s="11" t="str">
        <f>VLOOKUP(Table134567[[#This Row],[ISIN No.]],'[1]Crisil data '!E:K,7,0)</f>
        <v>GOI</v>
      </c>
      <c r="E26" s="12">
        <f>SUMIFS('[1]Crisil data '!L:L,'[1]Crisil data '!AI:AI,$D$3,'[1]Crisil data '!E:E,Table134567[[#This Row],[ISIN No.]])</f>
        <v>10000</v>
      </c>
      <c r="F26" s="11">
        <f>SUMIFS('[1]Crisil data '!M:M,'[1]Crisil data '!AI:AI,'[1]G-TIER II'!$D$3,'[1]Crisil data '!E:E,Table134567[[#This Row],[ISIN No.]])</f>
        <v>996037</v>
      </c>
      <c r="G26" s="13">
        <f t="shared" si="0"/>
        <v>5.9521314251710904E-3</v>
      </c>
      <c r="H26" s="14" t="e">
        <f>VLOOKUP(Table134567[[#This Row],[ISIN No.]],#REF!,35,0)</f>
        <v>#REF!</v>
      </c>
    </row>
    <row r="27" spans="1:8" x14ac:dyDescent="0.25">
      <c r="A27" s="9"/>
      <c r="B27" s="10" t="s">
        <v>32</v>
      </c>
      <c r="C27" s="11" t="str">
        <f>VLOOKUP(Table134567[[#This Row],[ISIN No.]],'[1]Crisil data '!E:F,2,0)</f>
        <v>8.30% GS 02.07.2040</v>
      </c>
      <c r="D27" s="11" t="str">
        <f>VLOOKUP(Table134567[[#This Row],[ISIN No.]],'[1]Crisil data '!E:K,7,0)</f>
        <v>GOI</v>
      </c>
      <c r="E27" s="12">
        <f>SUMIFS('[1]Crisil data '!L:L,'[1]Crisil data '!AI:AI,$D$3,'[1]Crisil data '!E:E,Table134567[[#This Row],[ISIN No.]])</f>
        <v>41400</v>
      </c>
      <c r="F27" s="11">
        <f>SUMIFS('[1]Crisil data '!M:M,'[1]Crisil data '!AI:AI,'[1]G-TIER II'!$D$3,'[1]Crisil data '!E:E,Table134567[[#This Row],[ISIN No.]])</f>
        <v>4393657.8</v>
      </c>
      <c r="G27" s="13">
        <f t="shared" si="0"/>
        <v>2.625567992236039E-2</v>
      </c>
      <c r="H27" s="14" t="e">
        <f>VLOOKUP(Table134567[[#This Row],[ISIN No.]],#REF!,35,0)</f>
        <v>#REF!</v>
      </c>
    </row>
    <row r="28" spans="1:8" x14ac:dyDescent="0.25">
      <c r="A28" s="9"/>
      <c r="B28" s="10" t="s">
        <v>33</v>
      </c>
      <c r="C28" s="11" t="str">
        <f>VLOOKUP(Table134567[[#This Row],[ISIN No.]],'[1]Crisil data '!E:F,2,0)</f>
        <v>7.69% GOI 17.06.2043</v>
      </c>
      <c r="D28" s="11" t="str">
        <f>VLOOKUP(Table134567[[#This Row],[ISIN No.]],'[1]Crisil data '!E:K,7,0)</f>
        <v>GOI</v>
      </c>
      <c r="E28" s="12">
        <f>SUMIFS('[1]Crisil data '!L:L,'[1]Crisil data '!AI:AI,$D$3,'[1]Crisil data '!E:E,Table134567[[#This Row],[ISIN No.]])</f>
        <v>10000</v>
      </c>
      <c r="F28" s="11">
        <f>SUMIFS('[1]Crisil data '!M:M,'[1]Crisil data '!AI:AI,'[1]G-TIER II'!$D$3,'[1]Crisil data '!E:E,Table134567[[#This Row],[ISIN No.]])</f>
        <v>1005134</v>
      </c>
      <c r="G28" s="13">
        <f t="shared" si="0"/>
        <v>6.0064934012571004E-3</v>
      </c>
      <c r="H28" s="14" t="e">
        <f>VLOOKUP(Table134567[[#This Row],[ISIN No.]],#REF!,35,0)</f>
        <v>#REF!</v>
      </c>
    </row>
    <row r="29" spans="1:8" x14ac:dyDescent="0.25">
      <c r="A29" s="9"/>
      <c r="B29" s="10" t="s">
        <v>34</v>
      </c>
      <c r="C29" s="11" t="str">
        <f>VLOOKUP(Table134567[[#This Row],[ISIN No.]],'[1]Crisil data '!E:F,2,0)</f>
        <v>7.24% Maharashtra SDL 25-Sept-2029</v>
      </c>
      <c r="D29" s="11" t="str">
        <f>VLOOKUP(Table134567[[#This Row],[ISIN No.]],'[1]Crisil data '!E:K,7,0)</f>
        <v>SDL</v>
      </c>
      <c r="E29" s="12">
        <f>SUMIFS('[1]Crisil data '!L:L,'[1]Crisil data '!AI:AI,$D$3,'[1]Crisil data '!E:E,Table134567[[#This Row],[ISIN No.]])</f>
        <v>30000</v>
      </c>
      <c r="F29" s="11">
        <f>SUMIFS('[1]Crisil data '!M:M,'[1]Crisil data '!AI:AI,'[1]G-TIER II'!$D$3,'[1]Crisil data '!E:E,Table134567[[#This Row],[ISIN No.]])</f>
        <v>2919336</v>
      </c>
      <c r="G29" s="13">
        <f t="shared" si="0"/>
        <v>1.7445407696936227E-2</v>
      </c>
      <c r="H29" s="14" t="e">
        <f>VLOOKUP(Table134567[[#This Row],[ISIN No.]],#REF!,35,0)</f>
        <v>#REF!</v>
      </c>
    </row>
    <row r="30" spans="1:8" x14ac:dyDescent="0.25">
      <c r="A30" s="9"/>
      <c r="B30" s="10" t="s">
        <v>35</v>
      </c>
      <c r="C30" s="11" t="str">
        <f>VLOOKUP(Table134567[[#This Row],[ISIN No.]],'[1]Crisil data '!E:F,2,0)</f>
        <v>6.57% GOI 2033 (MD 05/12/2033)</v>
      </c>
      <c r="D30" s="11" t="str">
        <f>VLOOKUP(Table134567[[#This Row],[ISIN No.]],'[1]Crisil data '!E:K,7,0)</f>
        <v>GOI</v>
      </c>
      <c r="E30" s="12">
        <f>SUMIFS('[1]Crisil data '!L:L,'[1]Crisil data '!AI:AI,$D$3,'[1]Crisil data '!E:E,Table134567[[#This Row],[ISIN No.]])</f>
        <v>186000</v>
      </c>
      <c r="F30" s="11">
        <f>SUMIFS('[1]Crisil data '!M:M,'[1]Crisil data '!AI:AI,'[1]G-TIER II'!$D$3,'[1]Crisil data '!E:E,Table134567[[#This Row],[ISIN No.]])</f>
        <v>17267012.399999999</v>
      </c>
      <c r="G30" s="13">
        <f t="shared" si="0"/>
        <v>0.10318444708867128</v>
      </c>
      <c r="H30" s="14" t="e">
        <f>VLOOKUP(Table134567[[#This Row],[ISIN No.]],#REF!,35,0)</f>
        <v>#REF!</v>
      </c>
    </row>
    <row r="31" spans="1:8" x14ac:dyDescent="0.25">
      <c r="A31" s="9"/>
      <c r="B31" s="10" t="s">
        <v>36</v>
      </c>
      <c r="C31" s="11" t="str">
        <f>VLOOKUP(Table134567[[#This Row],[ISIN No.]],'[1]Crisil data '!E:F,2,0)</f>
        <v>8.67% Maharashtra SDL 24 Feb 2026</v>
      </c>
      <c r="D31" s="11" t="str">
        <f>VLOOKUP(Table134567[[#This Row],[ISIN No.]],'[1]Crisil data '!E:K,7,0)</f>
        <v>SDL</v>
      </c>
      <c r="E31" s="12">
        <f>SUMIFS('[1]Crisil data '!L:L,'[1]Crisil data '!AI:AI,$D$3,'[1]Crisil data '!E:E,Table134567[[#This Row],[ISIN No.]])</f>
        <v>10000</v>
      </c>
      <c r="F31" s="11">
        <f>SUMIFS('[1]Crisil data '!M:M,'[1]Crisil data '!AI:AI,'[1]G-TIER II'!$D$3,'[1]Crisil data '!E:E,Table134567[[#This Row],[ISIN No.]])</f>
        <v>1040437</v>
      </c>
      <c r="G31" s="13">
        <f t="shared" si="0"/>
        <v>6.2174575478729545E-3</v>
      </c>
      <c r="H31" s="14" t="e">
        <f>VLOOKUP(Table134567[[#This Row],[ISIN No.]],#REF!,35,0)</f>
        <v>#REF!</v>
      </c>
    </row>
    <row r="32" spans="1:8" x14ac:dyDescent="0.25">
      <c r="A32" s="9"/>
      <c r="B32" s="10" t="s">
        <v>37</v>
      </c>
      <c r="C32" s="11" t="str">
        <f>VLOOKUP(Table134567[[#This Row],[ISIN No.]],'[1]Crisil data '!E:F,2,0)</f>
        <v>6.63% MAHARASHTRA SDL 14-OCT-2030</v>
      </c>
      <c r="D32" s="11" t="str">
        <f>VLOOKUP(Table134567[[#This Row],[ISIN No.]],'[1]Crisil data '!E:K,7,0)</f>
        <v>SDL</v>
      </c>
      <c r="E32" s="12">
        <f>SUMIFS('[1]Crisil data '!L:L,'[1]Crisil data '!AI:AI,$D$3,'[1]Crisil data '!E:E,Table134567[[#This Row],[ISIN No.]])</f>
        <v>20000</v>
      </c>
      <c r="F32" s="11">
        <f>SUMIFS('[1]Crisil data '!M:M,'[1]Crisil data '!AI:AI,'[1]G-TIER II'!$D$3,'[1]Crisil data '!E:E,Table134567[[#This Row],[ISIN No.]])</f>
        <v>1864242</v>
      </c>
      <c r="G32" s="13">
        <f t="shared" si="0"/>
        <v>1.1140362649503787E-2</v>
      </c>
      <c r="H32" s="14" t="e">
        <f>VLOOKUP(Table134567[[#This Row],[ISIN No.]],#REF!,35,0)</f>
        <v>#REF!</v>
      </c>
    </row>
    <row r="33" spans="1:8" x14ac:dyDescent="0.25">
      <c r="A33" s="9"/>
      <c r="B33" s="10" t="s">
        <v>38</v>
      </c>
      <c r="C33" s="11" t="str">
        <f>VLOOKUP(Table134567[[#This Row],[ISIN No.]],'[1]Crisil data '!E:F,2,0)</f>
        <v>9.50% GUJARAT SDL 11-SEP-2023.</v>
      </c>
      <c r="D33" s="11" t="str">
        <f>VLOOKUP(Table134567[[#This Row],[ISIN No.]],'[1]Crisil data '!E:K,7,0)</f>
        <v>SDL</v>
      </c>
      <c r="E33" s="12">
        <f>SUMIFS('[1]Crisil data '!L:L,'[1]Crisil data '!AI:AI,$D$3,'[1]Crisil data '!E:E,Table134567[[#This Row],[ISIN No.]])</f>
        <v>20000</v>
      </c>
      <c r="F33" s="11">
        <f>SUMIFS('[1]Crisil data '!M:M,'[1]Crisil data '!AI:AI,'[1]G-TIER II'!$D$3,'[1]Crisil data '!E:E,Table134567[[#This Row],[ISIN No.]])</f>
        <v>2062858</v>
      </c>
      <c r="G33" s="13">
        <f t="shared" si="0"/>
        <v>1.2327254838390124E-2</v>
      </c>
      <c r="H33" s="14" t="e">
        <f>VLOOKUP(Table134567[[#This Row],[ISIN No.]],#REF!,35,0)</f>
        <v>#REF!</v>
      </c>
    </row>
    <row r="34" spans="1:8" x14ac:dyDescent="0.25">
      <c r="A34" s="9"/>
      <c r="B34" s="10" t="s">
        <v>39</v>
      </c>
      <c r="C34" s="11" t="str">
        <f>VLOOKUP(Table134567[[#This Row],[ISIN No.]],'[1]Crisil data '!E:F,2,0)</f>
        <v>7.73% GS  MD 19/12/2034</v>
      </c>
      <c r="D34" s="11" t="str">
        <f>VLOOKUP(Table134567[[#This Row],[ISIN No.]],'[1]Crisil data '!E:K,7,0)</f>
        <v>GOI</v>
      </c>
      <c r="E34" s="12">
        <f>SUMIFS('[1]Crisil data '!L:L,'[1]Crisil data '!AI:AI,$D$3,'[1]Crisil data '!E:E,Table134567[[#This Row],[ISIN No.]])</f>
        <v>39400</v>
      </c>
      <c r="F34" s="11">
        <f>SUMIFS('[1]Crisil data '!M:M,'[1]Crisil data '!AI:AI,'[1]G-TIER II'!$D$3,'[1]Crisil data '!E:E,Table134567[[#This Row],[ISIN No.]])</f>
        <v>4006526.9</v>
      </c>
      <c r="G34" s="13">
        <f t="shared" si="0"/>
        <v>2.3942257835083747E-2</v>
      </c>
      <c r="H34" s="14" t="e">
        <f>VLOOKUP(Table134567[[#This Row],[ISIN No.]],#REF!,35,0)</f>
        <v>#REF!</v>
      </c>
    </row>
    <row r="35" spans="1:8" x14ac:dyDescent="0.25">
      <c r="A35" s="9"/>
      <c r="B35" s="10" t="s">
        <v>40</v>
      </c>
      <c r="C35" s="11" t="str">
        <f>VLOOKUP(Table134567[[#This Row],[ISIN No.]],'[1]Crisil data '!E:F,2,0)</f>
        <v>8.38% Telangana SDL 2049</v>
      </c>
      <c r="D35" s="11" t="str">
        <f>VLOOKUP(Table134567[[#This Row],[ISIN No.]],'[1]Crisil data '!E:K,7,0)</f>
        <v>SDL</v>
      </c>
      <c r="E35" s="12">
        <f>SUMIFS('[1]Crisil data '!L:L,'[1]Crisil data '!AI:AI,$D$3,'[1]Crisil data '!E:E,Table134567[[#This Row],[ISIN No.]])</f>
        <v>10000</v>
      </c>
      <c r="F35" s="11">
        <f>SUMIFS('[1]Crisil data '!M:M,'[1]Crisil data '!AI:AI,'[1]G-TIER II'!$D$3,'[1]Crisil data '!E:E,Table134567[[#This Row],[ISIN No.]])</f>
        <v>1049459</v>
      </c>
      <c r="G35" s="13">
        <f t="shared" si="0"/>
        <v>6.2713713379408866E-3</v>
      </c>
      <c r="H35" s="14" t="e">
        <f>VLOOKUP(Table134567[[#This Row],[ISIN No.]],#REF!,35,0)</f>
        <v>#REF!</v>
      </c>
    </row>
    <row r="36" spans="1:8" x14ac:dyDescent="0.25">
      <c r="A36" s="9"/>
      <c r="B36" s="10" t="s">
        <v>41</v>
      </c>
      <c r="C36" s="11" t="str">
        <f>VLOOKUP(Table134567[[#This Row],[ISIN No.]],'[1]Crisil data '!E:F,2,0)</f>
        <v>7.61% GSEC 09.05.2030</v>
      </c>
      <c r="D36" s="11" t="str">
        <f>VLOOKUP(Table134567[[#This Row],[ISIN No.]],'[1]Crisil data '!E:K,7,0)</f>
        <v>GOI</v>
      </c>
      <c r="E36" s="12">
        <f>SUMIFS('[1]Crisil data '!L:L,'[1]Crisil data '!AI:AI,$D$3,'[1]Crisil data '!E:E,Table134567[[#This Row],[ISIN No.]])</f>
        <v>68000</v>
      </c>
      <c r="F36" s="11">
        <f>SUMIFS('[1]Crisil data '!M:M,'[1]Crisil data '!AI:AI,'[1]G-TIER II'!$D$3,'[1]Crisil data '!E:E,Table134567[[#This Row],[ISIN No.]])</f>
        <v>6873066</v>
      </c>
      <c r="G36" s="13">
        <f t="shared" si="0"/>
        <v>4.1072161100315516E-2</v>
      </c>
      <c r="H36" s="14" t="e">
        <f>VLOOKUP(Table134567[[#This Row],[ISIN No.]],#REF!,35,0)</f>
        <v>#REF!</v>
      </c>
    </row>
    <row r="37" spans="1:8" x14ac:dyDescent="0.25">
      <c r="A37" s="9"/>
      <c r="B37" s="10" t="s">
        <v>42</v>
      </c>
      <c r="C37" s="11" t="str">
        <f>VLOOKUP(Table134567[[#This Row],[ISIN No.]],'[1]Crisil data '!E:F,2,0)</f>
        <v>8.19% Karnataka SDL 2029</v>
      </c>
      <c r="D37" s="11" t="str">
        <f>VLOOKUP(Table134567[[#This Row],[ISIN No.]],'[1]Crisil data '!E:K,7,0)</f>
        <v>SDL</v>
      </c>
      <c r="E37" s="12">
        <f>SUMIFS('[1]Crisil data '!L:L,'[1]Crisil data '!AI:AI,$D$3,'[1]Crisil data '!E:E,Table134567[[#This Row],[ISIN No.]])</f>
        <v>10000</v>
      </c>
      <c r="F37" s="11">
        <f>SUMIFS('[1]Crisil data '!M:M,'[1]Crisil data '!AI:AI,'[1]G-TIER II'!$D$3,'[1]Crisil data '!E:E,Table134567[[#This Row],[ISIN No.]])</f>
        <v>1022581</v>
      </c>
      <c r="G37" s="13">
        <f t="shared" si="0"/>
        <v>6.1107534206890695E-3</v>
      </c>
      <c r="H37" s="14" t="e">
        <f>VLOOKUP(Table134567[[#This Row],[ISIN No.]],#REF!,35,0)</f>
        <v>#REF!</v>
      </c>
    </row>
    <row r="38" spans="1:8" x14ac:dyDescent="0.25">
      <c r="A38" s="9"/>
      <c r="B38" s="10" t="s">
        <v>43</v>
      </c>
      <c r="C38" s="11" t="str">
        <f>VLOOKUP(Table134567[[#This Row],[ISIN No.]],'[1]Crisil data '!E:F,2,0)</f>
        <v>8.39% ANDHRA PRADESH SDL 06.02.2031</v>
      </c>
      <c r="D38" s="11" t="str">
        <f>VLOOKUP(Table134567[[#This Row],[ISIN No.]],'[1]Crisil data '!E:K,7,0)</f>
        <v>SDL</v>
      </c>
      <c r="E38" s="12">
        <f>SUMIFS('[1]Crisil data '!L:L,'[1]Crisil data '!AI:AI,$D$3,'[1]Crisil data '!E:E,Table134567[[#This Row],[ISIN No.]])</f>
        <v>10000</v>
      </c>
      <c r="F38" s="11">
        <f>SUMIFS('[1]Crisil data '!M:M,'[1]Crisil data '!AI:AI,'[1]G-TIER II'!$D$3,'[1]Crisil data '!E:E,Table134567[[#This Row],[ISIN No.]])</f>
        <v>1034604</v>
      </c>
      <c r="G38" s="13">
        <f t="shared" si="0"/>
        <v>6.1826006272936752E-3</v>
      </c>
      <c r="H38" s="14"/>
    </row>
    <row r="39" spans="1:8" x14ac:dyDescent="0.25">
      <c r="A39" s="9"/>
      <c r="B39" s="10" t="s">
        <v>44</v>
      </c>
      <c r="C39" s="11" t="str">
        <f>VLOOKUP(Table134567[[#This Row],[ISIN No.]],'[1]Crisil data '!E:F,2,0)</f>
        <v>6.79% GSEC (15/MAY/2027) 2027</v>
      </c>
      <c r="D39" s="11" t="str">
        <f>VLOOKUP(Table134567[[#This Row],[ISIN No.]],'[1]Crisil data '!E:K,7,0)</f>
        <v>GOI</v>
      </c>
      <c r="E39" s="12">
        <f>SUMIFS('[1]Crisil data '!L:L,'[1]Crisil data '!AI:AI,$D$3,'[1]Crisil data '!E:E,Table134567[[#This Row],[ISIN No.]])</f>
        <v>120000</v>
      </c>
      <c r="F39" s="11">
        <f>SUMIFS('[1]Crisil data '!M:M,'[1]Crisil data '!AI:AI,'[1]G-TIER II'!$D$3,'[1]Crisil data '!E:E,Table134567[[#This Row],[ISIN No.]])</f>
        <v>11773188</v>
      </c>
      <c r="G39" s="13">
        <f t="shared" si="0"/>
        <v>7.0354376663966475E-2</v>
      </c>
      <c r="H39" s="14"/>
    </row>
    <row r="40" spans="1:8" x14ac:dyDescent="0.25">
      <c r="A40" s="9"/>
      <c r="B40" s="10"/>
      <c r="C40" s="11"/>
      <c r="D40" s="11"/>
      <c r="E40" s="12"/>
      <c r="F40" s="11"/>
      <c r="G40" s="13"/>
      <c r="H40" s="14"/>
    </row>
    <row r="41" spans="1:8" hidden="1" outlineLevel="1" x14ac:dyDescent="0.25">
      <c r="A41" s="9"/>
      <c r="B41" s="11"/>
      <c r="C41" s="11"/>
      <c r="D41" s="11"/>
      <c r="E41" s="12"/>
      <c r="F41" s="11"/>
      <c r="G41" s="13"/>
      <c r="H41" s="14"/>
    </row>
    <row r="42" spans="1:8" hidden="1" outlineLevel="1" x14ac:dyDescent="0.25">
      <c r="A42" s="9"/>
      <c r="B42" s="11"/>
      <c r="C42" s="11"/>
      <c r="D42" s="11"/>
      <c r="E42" s="12"/>
      <c r="F42" s="11"/>
      <c r="G42" s="13"/>
      <c r="H42" s="14"/>
    </row>
    <row r="43" spans="1:8" hidden="1" outlineLevel="1" x14ac:dyDescent="0.25">
      <c r="A43" s="9"/>
      <c r="B43" s="11"/>
      <c r="C43" s="11"/>
      <c r="D43" s="11"/>
      <c r="E43" s="15"/>
      <c r="F43" s="11"/>
      <c r="G43" s="16"/>
      <c r="H43" s="14"/>
    </row>
    <row r="44" spans="1:8" ht="13.5" hidden="1" customHeight="1" outlineLevel="1" x14ac:dyDescent="0.25">
      <c r="A44" s="9"/>
      <c r="B44" s="11"/>
      <c r="C44" s="11"/>
      <c r="D44" s="11"/>
      <c r="E44" s="15"/>
      <c r="F44" s="11"/>
      <c r="G44" s="16"/>
      <c r="H44" s="14"/>
    </row>
    <row r="45" spans="1:8" collapsed="1" x14ac:dyDescent="0.25">
      <c r="A45" s="9"/>
      <c r="B45" s="11"/>
      <c r="C45" s="11"/>
      <c r="D45" s="11"/>
      <c r="E45" s="15"/>
      <c r="F45" s="11"/>
      <c r="G45" s="16"/>
      <c r="H45" s="14"/>
    </row>
    <row r="46" spans="1:8" hidden="1" outlineLevel="1" x14ac:dyDescent="0.25">
      <c r="A46" s="9"/>
      <c r="B46" s="11"/>
      <c r="C46" s="11"/>
      <c r="D46" s="11"/>
      <c r="E46" s="15"/>
      <c r="F46" s="11"/>
      <c r="G46" s="16"/>
      <c r="H46" s="14"/>
    </row>
    <row r="47" spans="1:8" hidden="1" outlineLevel="1" x14ac:dyDescent="0.25">
      <c r="A47" s="9"/>
      <c r="B47" s="11"/>
      <c r="C47" s="11"/>
      <c r="D47" s="11"/>
      <c r="E47" s="15"/>
      <c r="F47" s="11"/>
      <c r="G47" s="16"/>
      <c r="H47" s="14"/>
    </row>
    <row r="48" spans="1:8" hidden="1" outlineLevel="1" x14ac:dyDescent="0.25">
      <c r="A48" s="9"/>
      <c r="B48" s="11"/>
      <c r="C48" s="11"/>
      <c r="D48" s="11"/>
      <c r="E48" s="15"/>
      <c r="F48" s="11"/>
      <c r="G48" s="16"/>
      <c r="H48" s="14"/>
    </row>
    <row r="49" spans="1:15" hidden="1" outlineLevel="1" x14ac:dyDescent="0.25">
      <c r="A49" s="9"/>
      <c r="B49" s="11"/>
      <c r="C49" s="11"/>
      <c r="D49" s="11"/>
      <c r="E49" s="15"/>
      <c r="F49" s="11"/>
      <c r="G49" s="16"/>
      <c r="H49" s="14"/>
    </row>
    <row r="50" spans="1:15" hidden="1" outlineLevel="1" x14ac:dyDescent="0.25">
      <c r="A50" s="9"/>
      <c r="B50" s="11"/>
      <c r="C50" s="11"/>
      <c r="D50" s="11"/>
      <c r="E50" s="15"/>
      <c r="F50" s="11"/>
      <c r="G50" s="16"/>
      <c r="H50" s="14"/>
    </row>
    <row r="51" spans="1:15" hidden="1" outlineLevel="1" x14ac:dyDescent="0.25">
      <c r="A51" s="9"/>
      <c r="B51" s="11"/>
      <c r="C51" s="11"/>
      <c r="D51" s="11"/>
      <c r="E51" s="15"/>
      <c r="F51" s="11"/>
      <c r="G51" s="16"/>
      <c r="H51" s="14"/>
    </row>
    <row r="52" spans="1:15" hidden="1" outlineLevel="1" x14ac:dyDescent="0.25">
      <c r="A52" s="9"/>
      <c r="B52" s="11"/>
      <c r="C52" s="11"/>
      <c r="D52" s="11"/>
      <c r="E52" s="15"/>
      <c r="F52" s="11"/>
      <c r="G52" s="16"/>
      <c r="H52" s="14"/>
    </row>
    <row r="53" spans="1:15" hidden="1" outlineLevel="1" x14ac:dyDescent="0.25">
      <c r="A53" s="9"/>
      <c r="B53" s="11"/>
      <c r="C53" s="11"/>
      <c r="D53" s="11"/>
      <c r="E53" s="15"/>
      <c r="F53" s="11"/>
      <c r="G53" s="16"/>
      <c r="H53" s="14"/>
      <c r="L53" s="11"/>
      <c r="M53" s="11"/>
      <c r="N53" s="11"/>
      <c r="O53" s="11"/>
    </row>
    <row r="54" spans="1:15" hidden="1" outlineLevel="1" x14ac:dyDescent="0.25">
      <c r="A54" s="9"/>
      <c r="B54" s="11"/>
      <c r="C54" s="11"/>
      <c r="D54" s="11"/>
      <c r="E54" s="15"/>
      <c r="F54" s="11"/>
      <c r="G54" s="16"/>
      <c r="H54" s="14"/>
      <c r="L54" s="11"/>
      <c r="M54" s="11"/>
      <c r="N54" s="11"/>
      <c r="O54" s="11"/>
    </row>
    <row r="55" spans="1:15" hidden="1" outlineLevel="1" x14ac:dyDescent="0.25">
      <c r="A55" s="9"/>
      <c r="B55" s="11"/>
      <c r="C55" s="11"/>
      <c r="D55" s="11"/>
      <c r="E55" s="15"/>
      <c r="F55" s="11"/>
      <c r="G55" s="16"/>
      <c r="H55" s="14"/>
      <c r="L55" s="11"/>
      <c r="M55" s="11"/>
      <c r="N55" s="11"/>
      <c r="O55" s="11"/>
    </row>
    <row r="56" spans="1:15" hidden="1" outlineLevel="1" x14ac:dyDescent="0.25">
      <c r="A56" s="9"/>
      <c r="B56" s="11"/>
      <c r="C56" s="11"/>
      <c r="D56" s="11"/>
      <c r="E56" s="15"/>
      <c r="F56" s="11"/>
      <c r="G56" s="16"/>
      <c r="H56" s="14"/>
      <c r="L56" s="11"/>
      <c r="M56" s="11"/>
      <c r="N56" s="11"/>
      <c r="O56" s="11"/>
    </row>
    <row r="57" spans="1:15" hidden="1" outlineLevel="1" x14ac:dyDescent="0.25">
      <c r="A57" s="9"/>
      <c r="B57" s="11"/>
      <c r="C57" s="11"/>
      <c r="D57" s="11"/>
      <c r="E57" s="15"/>
      <c r="F57" s="11"/>
      <c r="G57" s="16"/>
      <c r="H57" s="14"/>
      <c r="L57" s="11"/>
      <c r="M57" s="11"/>
      <c r="N57" s="11"/>
      <c r="O57" s="11"/>
    </row>
    <row r="58" spans="1:15" hidden="1" outlineLevel="1" x14ac:dyDescent="0.25">
      <c r="A58" s="9"/>
      <c r="B58" s="11"/>
      <c r="C58" s="11"/>
      <c r="D58" s="11"/>
      <c r="E58" s="15"/>
      <c r="F58" s="11"/>
      <c r="G58" s="16"/>
      <c r="H58" s="14"/>
      <c r="L58" s="11"/>
      <c r="M58" s="11"/>
      <c r="N58" s="11"/>
      <c r="O58" s="11"/>
    </row>
    <row r="59" spans="1:15" hidden="1" outlineLevel="1" x14ac:dyDescent="0.25">
      <c r="A59" s="9"/>
      <c r="B59" s="11"/>
      <c r="C59" s="11"/>
      <c r="D59" s="11"/>
      <c r="E59" s="15"/>
      <c r="F59" s="11"/>
      <c r="G59" s="16"/>
      <c r="H59" s="14"/>
      <c r="L59" s="11"/>
      <c r="M59" s="11"/>
      <c r="N59" s="11"/>
      <c r="O59" s="11"/>
    </row>
    <row r="60" spans="1:15" hidden="1" outlineLevel="1" x14ac:dyDescent="0.25">
      <c r="A60" s="9"/>
      <c r="B60" s="11"/>
      <c r="C60" s="11"/>
      <c r="D60" s="11"/>
      <c r="E60" s="15"/>
      <c r="F60" s="11"/>
      <c r="G60" s="16"/>
      <c r="H60" s="14"/>
      <c r="L60" s="11"/>
      <c r="M60" s="11"/>
      <c r="N60" s="11"/>
      <c r="O60" s="11"/>
    </row>
    <row r="61" spans="1:15" hidden="1" outlineLevel="1" x14ac:dyDescent="0.25">
      <c r="A61" s="9"/>
      <c r="B61" s="11"/>
      <c r="C61" s="11"/>
      <c r="D61" s="11"/>
      <c r="E61" s="15"/>
      <c r="F61" s="11"/>
      <c r="G61" s="16"/>
      <c r="H61" s="14"/>
      <c r="L61" s="11"/>
      <c r="M61" s="11"/>
      <c r="N61" s="11"/>
      <c r="O61" s="11"/>
    </row>
    <row r="62" spans="1:15" hidden="1" outlineLevel="1" x14ac:dyDescent="0.25">
      <c r="A62" s="9"/>
      <c r="B62" s="11"/>
      <c r="C62" s="11"/>
      <c r="D62" s="11"/>
      <c r="E62" s="15"/>
      <c r="F62" s="11"/>
      <c r="G62" s="16"/>
      <c r="H62" s="14"/>
      <c r="L62" s="11"/>
      <c r="M62" s="11"/>
      <c r="N62" s="11"/>
      <c r="O62" s="11"/>
    </row>
    <row r="63" spans="1:15" hidden="1" outlineLevel="1" x14ac:dyDescent="0.25">
      <c r="A63" s="9"/>
      <c r="B63" s="11"/>
      <c r="C63" s="11"/>
      <c r="D63" s="11"/>
      <c r="E63" s="15"/>
      <c r="F63" s="11"/>
      <c r="G63" s="16"/>
      <c r="H63" s="14"/>
    </row>
    <row r="64" spans="1:15" hidden="1" outlineLevel="1" x14ac:dyDescent="0.25">
      <c r="A64" s="9"/>
      <c r="B64" s="11"/>
      <c r="C64" s="11"/>
      <c r="D64" s="11"/>
      <c r="E64" s="15"/>
      <c r="F64" s="11"/>
      <c r="G64" s="16"/>
      <c r="H64" s="14"/>
    </row>
    <row r="65" spans="1:8" hidden="1" outlineLevel="1" x14ac:dyDescent="0.25">
      <c r="A65" s="9"/>
      <c r="B65" s="11"/>
      <c r="C65" s="11"/>
      <c r="D65" s="11"/>
      <c r="E65" s="15"/>
      <c r="F65" s="11"/>
      <c r="G65" s="16"/>
      <c r="H65" s="14"/>
    </row>
    <row r="66" spans="1:8" hidden="1" outlineLevel="1" x14ac:dyDescent="0.25">
      <c r="A66" s="9"/>
      <c r="B66" s="11"/>
      <c r="C66" s="11"/>
      <c r="D66" s="11"/>
      <c r="E66" s="15"/>
      <c r="F66" s="11"/>
      <c r="G66" s="16"/>
      <c r="H66" s="14"/>
    </row>
    <row r="67" spans="1:8" hidden="1" outlineLevel="1" x14ac:dyDescent="0.25">
      <c r="A67" s="9"/>
      <c r="B67" s="11"/>
      <c r="C67" s="11"/>
      <c r="D67" s="11"/>
      <c r="E67" s="15"/>
      <c r="F67" s="11"/>
      <c r="G67" s="16"/>
      <c r="H67" s="14"/>
    </row>
    <row r="68" spans="1:8" hidden="1" outlineLevel="1" x14ac:dyDescent="0.25">
      <c r="A68" s="9"/>
      <c r="B68" s="11"/>
      <c r="C68" s="11"/>
      <c r="D68" s="11"/>
      <c r="E68" s="15"/>
      <c r="F68" s="11"/>
      <c r="G68" s="16"/>
      <c r="H68" s="14"/>
    </row>
    <row r="69" spans="1:8" hidden="1" outlineLevel="1" x14ac:dyDescent="0.25">
      <c r="A69" s="9"/>
      <c r="B69" s="11"/>
      <c r="C69" s="11"/>
      <c r="D69" s="11"/>
      <c r="E69" s="15"/>
      <c r="F69" s="11"/>
      <c r="G69" s="16"/>
      <c r="H69" s="14"/>
    </row>
    <row r="70" spans="1:8" hidden="1" outlineLevel="1" x14ac:dyDescent="0.25">
      <c r="A70" s="9"/>
      <c r="B70" s="11"/>
      <c r="C70" s="11"/>
      <c r="D70" s="11"/>
      <c r="E70" s="15"/>
      <c r="F70" s="11"/>
      <c r="G70" s="17"/>
      <c r="H70" s="18"/>
    </row>
    <row r="71" spans="1:8" hidden="1" outlineLevel="1" x14ac:dyDescent="0.25">
      <c r="A71" s="9"/>
      <c r="B71" s="11"/>
      <c r="C71" s="11"/>
      <c r="D71" s="11"/>
      <c r="E71" s="15"/>
      <c r="F71" s="11"/>
      <c r="G71" s="16"/>
      <c r="H71" s="14"/>
    </row>
    <row r="72" spans="1:8" hidden="1" outlineLevel="1" x14ac:dyDescent="0.25">
      <c r="A72" s="9"/>
      <c r="B72" s="11"/>
      <c r="C72" s="11"/>
      <c r="D72" s="11"/>
      <c r="E72" s="15"/>
      <c r="F72" s="11"/>
      <c r="G72" s="16"/>
      <c r="H72" s="14"/>
    </row>
    <row r="73" spans="1:8" hidden="1" outlineLevel="1" x14ac:dyDescent="0.25">
      <c r="A73" s="9"/>
      <c r="B73" s="11"/>
      <c r="C73" s="11"/>
      <c r="D73" s="11"/>
      <c r="E73" s="15"/>
      <c r="F73" s="11"/>
      <c r="G73" s="16"/>
      <c r="H73" s="14"/>
    </row>
    <row r="74" spans="1:8" hidden="1" outlineLevel="1" x14ac:dyDescent="0.25">
      <c r="A74" s="9"/>
      <c r="B74" s="11"/>
      <c r="C74" s="19"/>
      <c r="D74" s="19"/>
      <c r="E74" s="20"/>
      <c r="F74" s="11"/>
      <c r="G74" s="16"/>
      <c r="H74" s="14"/>
    </row>
    <row r="75" spans="1:8" collapsed="1" x14ac:dyDescent="0.25">
      <c r="B75" s="19"/>
      <c r="C75" s="19" t="s">
        <v>45</v>
      </c>
      <c r="D75" s="19"/>
      <c r="E75" s="21"/>
      <c r="F75" s="22">
        <f>SUM(F7:F74)</f>
        <v>153450764.93000001</v>
      </c>
      <c r="G75" s="23">
        <f>+F75/$F$87</f>
        <v>0.91699316406558684</v>
      </c>
      <c r="H75" s="24"/>
    </row>
    <row r="77" spans="1:8" x14ac:dyDescent="0.25">
      <c r="B77" s="25"/>
      <c r="C77" s="25" t="s">
        <v>46</v>
      </c>
      <c r="D77" s="25"/>
      <c r="E77" s="25"/>
      <c r="F77" s="25" t="s">
        <v>9</v>
      </c>
      <c r="G77" s="25" t="s">
        <v>10</v>
      </c>
      <c r="H77" s="25" t="s">
        <v>11</v>
      </c>
    </row>
    <row r="78" spans="1:8" x14ac:dyDescent="0.25">
      <c r="B78" s="26"/>
      <c r="C78" s="19" t="s">
        <v>47</v>
      </c>
      <c r="D78" s="11"/>
      <c r="E78" s="15"/>
      <c r="F78" s="27" t="s">
        <v>48</v>
      </c>
      <c r="G78" s="15">
        <v>0</v>
      </c>
      <c r="H78" s="11"/>
    </row>
    <row r="79" spans="1:8" x14ac:dyDescent="0.25">
      <c r="A79" s="11" t="s">
        <v>49</v>
      </c>
      <c r="B79" s="26" t="s">
        <v>50</v>
      </c>
      <c r="C79" s="19" t="s">
        <v>51</v>
      </c>
      <c r="D79" s="19"/>
      <c r="E79" s="21"/>
      <c r="F79" s="11">
        <f>SUMIFS('[1]Crisil data '!M:M,'[1]Crisil data '!AI:AI,'G-TIER II'!$D$3,'[1]Crisil data '!K:K,A79)</f>
        <v>14065297.210000001</v>
      </c>
      <c r="G79" s="23">
        <f>+F79/$F$87</f>
        <v>8.4051593995014509E-2</v>
      </c>
      <c r="H79" s="11"/>
    </row>
    <row r="80" spans="1:8" x14ac:dyDescent="0.25">
      <c r="B80" s="26"/>
      <c r="C80" s="19" t="s">
        <v>52</v>
      </c>
      <c r="D80" s="11"/>
      <c r="E80" s="15"/>
      <c r="F80" s="21" t="s">
        <v>48</v>
      </c>
      <c r="G80" s="15">
        <v>0</v>
      </c>
      <c r="H80" s="11"/>
    </row>
    <row r="81" spans="1:8" x14ac:dyDescent="0.25">
      <c r="B81" s="26"/>
      <c r="C81" s="19" t="s">
        <v>53</v>
      </c>
      <c r="D81" s="11"/>
      <c r="E81" s="15"/>
      <c r="F81" s="21" t="s">
        <v>48</v>
      </c>
      <c r="G81" s="15">
        <v>0</v>
      </c>
      <c r="H81" s="11"/>
    </row>
    <row r="82" spans="1:8" x14ac:dyDescent="0.25">
      <c r="B82" s="26"/>
      <c r="C82" s="19" t="s">
        <v>54</v>
      </c>
      <c r="D82" s="11"/>
      <c r="E82" s="15"/>
      <c r="F82" s="21" t="s">
        <v>48</v>
      </c>
      <c r="G82" s="15">
        <v>0</v>
      </c>
      <c r="H82" s="11"/>
    </row>
    <row r="83" spans="1:8" x14ac:dyDescent="0.25">
      <c r="A83" s="28" t="s">
        <v>55</v>
      </c>
      <c r="B83" s="11" t="s">
        <v>55</v>
      </c>
      <c r="C83" s="11" t="s">
        <v>56</v>
      </c>
      <c r="D83" s="11"/>
      <c r="E83" s="15"/>
      <c r="F83" s="11">
        <f>SUMIFS('[1]Crisil data '!M:M,'[1]Crisil data '!AI:AI,'G-TIER II'!$D$3,'[1]Crisil data '!K:K,A83)</f>
        <v>-174831.1</v>
      </c>
      <c r="G83" s="23">
        <f>+F83/$F$87</f>
        <v>-1.0447580606013928E-3</v>
      </c>
      <c r="H83" s="11"/>
    </row>
    <row r="84" spans="1:8" x14ac:dyDescent="0.25">
      <c r="B84" s="26"/>
      <c r="C84" s="11"/>
      <c r="D84" s="11"/>
      <c r="E84" s="15"/>
      <c r="F84" s="27"/>
      <c r="G84" s="23"/>
      <c r="H84" s="11"/>
    </row>
    <row r="85" spans="1:8" x14ac:dyDescent="0.25">
      <c r="B85" s="26"/>
      <c r="C85" s="11" t="s">
        <v>57</v>
      </c>
      <c r="D85" s="11"/>
      <c r="E85" s="15"/>
      <c r="F85" s="29">
        <f>SUM(F78:F84)</f>
        <v>13890466.110000001</v>
      </c>
      <c r="G85" s="23">
        <f>+F85/$F$87</f>
        <v>8.3006835934413117E-2</v>
      </c>
      <c r="H85" s="11"/>
    </row>
    <row r="86" spans="1:8" x14ac:dyDescent="0.25">
      <c r="B86" s="26"/>
      <c r="C86" s="11"/>
      <c r="D86" s="11"/>
      <c r="E86" s="15"/>
      <c r="F86" s="29"/>
      <c r="G86" s="30"/>
      <c r="H86" s="11"/>
    </row>
    <row r="87" spans="1:8" x14ac:dyDescent="0.25">
      <c r="B87" s="31"/>
      <c r="C87" s="32" t="s">
        <v>58</v>
      </c>
      <c r="D87" s="33"/>
      <c r="E87" s="34"/>
      <c r="F87" s="35">
        <f>+F85+F75</f>
        <v>167341231.04000002</v>
      </c>
      <c r="G87" s="36">
        <v>1</v>
      </c>
      <c r="H87" s="11"/>
    </row>
    <row r="88" spans="1:8" x14ac:dyDescent="0.25">
      <c r="F88" s="37">
        <f>+F87-GETPIVOTDATA("Market Value (Rs)",[1]Sheet5!$A$3,"Scheme Name","Scheme G","Tier I / Tier II","TIER II")</f>
        <v>0</v>
      </c>
    </row>
    <row r="89" spans="1:8" x14ac:dyDescent="0.25">
      <c r="C89" s="19" t="s">
        <v>59</v>
      </c>
      <c r="D89" s="38">
        <v>9.8890677104570095</v>
      </c>
      <c r="F89" s="3"/>
    </row>
    <row r="90" spans="1:8" x14ac:dyDescent="0.25">
      <c r="C90" s="19" t="s">
        <v>60</v>
      </c>
      <c r="D90" s="38">
        <v>6.4800249375439485</v>
      </c>
    </row>
    <row r="91" spans="1:8" x14ac:dyDescent="0.25">
      <c r="C91" s="19" t="s">
        <v>61</v>
      </c>
      <c r="D91" s="38">
        <v>7.5937052490398838</v>
      </c>
    </row>
    <row r="92" spans="1:8" x14ac:dyDescent="0.25">
      <c r="C92" s="19" t="s">
        <v>62</v>
      </c>
      <c r="D92" s="39">
        <v>13.9155</v>
      </c>
    </row>
    <row r="93" spans="1:8" x14ac:dyDescent="0.25">
      <c r="C93" s="19" t="s">
        <v>63</v>
      </c>
      <c r="D93" s="39">
        <v>13.8414</v>
      </c>
    </row>
    <row r="94" spans="1:8" x14ac:dyDescent="0.25">
      <c r="A94" s="40" t="s">
        <v>64</v>
      </c>
      <c r="C94" s="19" t="s">
        <v>65</v>
      </c>
      <c r="D94" s="41"/>
    </row>
    <row r="95" spans="1:8" x14ac:dyDescent="0.25">
      <c r="C95" s="19" t="s">
        <v>66</v>
      </c>
      <c r="D95" s="38"/>
    </row>
    <row r="96" spans="1:8" x14ac:dyDescent="0.25">
      <c r="C96" s="19" t="s">
        <v>67</v>
      </c>
      <c r="D96" s="38"/>
      <c r="F96" s="37"/>
      <c r="G96" s="42"/>
    </row>
    <row r="97" spans="1:8" x14ac:dyDescent="0.25">
      <c r="C97" s="9"/>
      <c r="D97" s="43"/>
      <c r="F97" s="37"/>
      <c r="G97" s="42"/>
    </row>
    <row r="98" spans="1:8" x14ac:dyDescent="0.25">
      <c r="C98" s="9"/>
      <c r="D98" s="43"/>
      <c r="F98" s="37"/>
      <c r="G98" s="42"/>
    </row>
    <row r="99" spans="1:8" x14ac:dyDescent="0.25">
      <c r="C99" s="9"/>
      <c r="D99" s="43"/>
      <c r="F99" s="37"/>
      <c r="G99" s="42"/>
    </row>
    <row r="100" spans="1:8" x14ac:dyDescent="0.25">
      <c r="C100" s="9"/>
      <c r="D100" s="43"/>
      <c r="F100" s="37"/>
      <c r="G100" s="42"/>
    </row>
    <row r="101" spans="1:8" x14ac:dyDescent="0.25">
      <c r="C101" s="9"/>
      <c r="D101" s="43"/>
      <c r="F101" s="37"/>
      <c r="G101" s="42"/>
    </row>
    <row r="102" spans="1:8" x14ac:dyDescent="0.25">
      <c r="C102" s="9"/>
      <c r="D102" s="43"/>
      <c r="F102" s="37"/>
      <c r="G102" s="42"/>
    </row>
    <row r="103" spans="1:8" x14ac:dyDescent="0.25">
      <c r="C103" s="9"/>
      <c r="D103" s="43"/>
      <c r="F103" s="37"/>
      <c r="G103" s="42"/>
    </row>
    <row r="104" spans="1:8" x14ac:dyDescent="0.25">
      <c r="C104" s="9"/>
      <c r="D104" s="43"/>
      <c r="F104" s="37"/>
      <c r="G104" s="42"/>
    </row>
    <row r="105" spans="1:8" x14ac:dyDescent="0.25">
      <c r="C105" s="44" t="s">
        <v>68</v>
      </c>
      <c r="D105" s="43"/>
      <c r="F105" s="37"/>
      <c r="G105" s="42"/>
    </row>
    <row r="106" spans="1:8" x14ac:dyDescent="0.25">
      <c r="C106" s="9"/>
      <c r="D106" s="43"/>
      <c r="F106" s="37"/>
      <c r="G106" s="42"/>
    </row>
    <row r="107" spans="1:8" x14ac:dyDescent="0.25">
      <c r="B107" s="45"/>
      <c r="C107" s="9"/>
    </row>
    <row r="108" spans="1:8" x14ac:dyDescent="0.25">
      <c r="F108" s="3">
        <f>+F75-SUM(F111:F116)</f>
        <v>0</v>
      </c>
    </row>
    <row r="109" spans="1:8" x14ac:dyDescent="0.25">
      <c r="C109" s="25" t="s">
        <v>69</v>
      </c>
      <c r="D109" s="25"/>
      <c r="E109" s="25"/>
      <c r="F109" s="25"/>
      <c r="G109" s="25"/>
      <c r="H109" s="25"/>
    </row>
    <row r="110" spans="1:8" x14ac:dyDescent="0.25">
      <c r="C110" s="25" t="s">
        <v>70</v>
      </c>
      <c r="D110" s="25"/>
      <c r="E110" s="25"/>
      <c r="F110" s="25" t="s">
        <v>9</v>
      </c>
      <c r="G110" s="25" t="s">
        <v>10</v>
      </c>
      <c r="H110" s="25" t="s">
        <v>11</v>
      </c>
    </row>
    <row r="111" spans="1:8" x14ac:dyDescent="0.25">
      <c r="A111" t="s">
        <v>71</v>
      </c>
      <c r="C111" s="19" t="s">
        <v>72</v>
      </c>
      <c r="D111" s="11"/>
      <c r="E111" s="15"/>
      <c r="F111" s="46">
        <f>SUMIF(Table134567[[Industry ]],A111,Table134567[Market Value])</f>
        <v>139541844.82999998</v>
      </c>
      <c r="G111" s="47">
        <f>+F111/$F$87</f>
        <v>0.83387605052723035</v>
      </c>
      <c r="H111" s="11"/>
    </row>
    <row r="112" spans="1:8" x14ac:dyDescent="0.25">
      <c r="A112" s="11" t="s">
        <v>73</v>
      </c>
      <c r="C112" s="11" t="s">
        <v>74</v>
      </c>
      <c r="D112" s="11"/>
      <c r="E112" s="15"/>
      <c r="F112" s="46">
        <f>SUMIF(Table134567[[Industry ]],A112,Table134567[Market Value])</f>
        <v>13908920.1</v>
      </c>
      <c r="G112" s="47">
        <f t="shared" ref="G112" si="1">+F112/$F$87</f>
        <v>8.3117113538356324E-2</v>
      </c>
      <c r="H112" s="11"/>
    </row>
    <row r="113" spans="3:8" x14ac:dyDescent="0.25">
      <c r="C113" s="11" t="s">
        <v>75</v>
      </c>
      <c r="D113" s="11"/>
      <c r="E113" s="15"/>
      <c r="F113" s="46">
        <f t="shared" ref="F113:F122" si="2">SUMIF($L$53:$L$61,$C113,$O$53:$O$61)</f>
        <v>0</v>
      </c>
      <c r="G113" s="48">
        <f>+F113/$F$87</f>
        <v>0</v>
      </c>
      <c r="H113" s="11"/>
    </row>
    <row r="114" spans="3:8" x14ac:dyDescent="0.25">
      <c r="C114" s="11" t="s">
        <v>76</v>
      </c>
      <c r="D114" s="11"/>
      <c r="E114" s="15"/>
      <c r="F114" s="46">
        <f t="shared" si="2"/>
        <v>0</v>
      </c>
      <c r="G114" s="48">
        <f t="shared" ref="G114:G116" si="3">+F114/$F$87</f>
        <v>0</v>
      </c>
      <c r="H114" s="11"/>
    </row>
    <row r="115" spans="3:8" x14ac:dyDescent="0.25">
      <c r="C115" s="11" t="s">
        <v>77</v>
      </c>
      <c r="D115" s="11"/>
      <c r="E115" s="15"/>
      <c r="F115" s="46">
        <f t="shared" si="2"/>
        <v>0</v>
      </c>
      <c r="G115" s="48">
        <f t="shared" si="3"/>
        <v>0</v>
      </c>
      <c r="H115" s="11"/>
    </row>
    <row r="116" spans="3:8" x14ac:dyDescent="0.25">
      <c r="C116" s="11" t="s">
        <v>78</v>
      </c>
      <c r="D116" s="11"/>
      <c r="E116" s="15"/>
      <c r="F116" s="46">
        <f t="shared" si="2"/>
        <v>0</v>
      </c>
      <c r="G116" s="48">
        <f t="shared" si="3"/>
        <v>0</v>
      </c>
      <c r="H116" s="11"/>
    </row>
    <row r="117" spans="3:8" x14ac:dyDescent="0.25">
      <c r="C117" s="11" t="s">
        <v>79</v>
      </c>
      <c r="D117" s="11"/>
      <c r="E117" s="15"/>
      <c r="F117" s="46">
        <f t="shared" si="2"/>
        <v>0</v>
      </c>
      <c r="G117" s="11"/>
      <c r="H117" s="11"/>
    </row>
    <row r="118" spans="3:8" x14ac:dyDescent="0.25">
      <c r="C118" s="11" t="s">
        <v>80</v>
      </c>
      <c r="D118" s="11"/>
      <c r="E118" s="15"/>
      <c r="F118" s="46">
        <f t="shared" si="2"/>
        <v>0</v>
      </c>
      <c r="G118" s="11"/>
      <c r="H118" s="11"/>
    </row>
    <row r="119" spans="3:8" x14ac:dyDescent="0.25">
      <c r="C119" s="11" t="s">
        <v>81</v>
      </c>
      <c r="D119" s="11"/>
      <c r="E119" s="15"/>
      <c r="F119" s="46">
        <f t="shared" si="2"/>
        <v>0</v>
      </c>
      <c r="G119" s="23"/>
      <c r="H119" s="11"/>
    </row>
    <row r="120" spans="3:8" x14ac:dyDescent="0.25">
      <c r="C120" s="11" t="s">
        <v>82</v>
      </c>
      <c r="D120" s="11"/>
      <c r="E120" s="15"/>
      <c r="F120" s="46">
        <f t="shared" si="2"/>
        <v>0</v>
      </c>
      <c r="G120" s="11"/>
      <c r="H120" s="11"/>
    </row>
    <row r="121" spans="3:8" x14ac:dyDescent="0.25">
      <c r="C121" s="11" t="s">
        <v>83</v>
      </c>
      <c r="D121" s="11"/>
      <c r="E121" s="15"/>
      <c r="F121" s="46">
        <f t="shared" si="2"/>
        <v>0</v>
      </c>
      <c r="G121" s="11"/>
      <c r="H121" s="11"/>
    </row>
    <row r="122" spans="3:8" x14ac:dyDescent="0.25">
      <c r="C122" s="11" t="s">
        <v>84</v>
      </c>
      <c r="D122" s="11"/>
      <c r="E122" s="15"/>
      <c r="F122" s="46">
        <f t="shared" si="2"/>
        <v>0</v>
      </c>
      <c r="G122" s="11"/>
      <c r="H122" s="11"/>
    </row>
  </sheetData>
  <pageMargins left="0.7" right="0.7" top="0.75" bottom="0.75" header="0.3" footer="0.3"/>
  <pageSetup scale="45" orientation="portrait" horizontalDpi="4294967295" verticalDpi="4294967295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G-TIER II</vt:lpstr>
      <vt:lpstr>'G-TIER II'!Print_Area</vt:lpstr>
    </vt:vector>
  </TitlesOfParts>
  <Company>Aditya Birla Capital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Jaibind Sahu</dc:creator>
  <cp:lastModifiedBy>Jaibind Sahu</cp:lastModifiedBy>
  <dcterms:created xsi:type="dcterms:W3CDTF">2022-07-15T05:30:47Z</dcterms:created>
  <dcterms:modified xsi:type="dcterms:W3CDTF">2022-07-15T06:59:20Z</dcterms:modified>
</cp:coreProperties>
</file>