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DB59AAC2-FCD2-4F34-9428-DD0351941F1E}" xr6:coauthVersionLast="47" xr6:coauthVersionMax="47" xr10:uidLastSave="{00000000-0000-0000-0000-000000000000}"/>
  <bookViews>
    <workbookView xWindow="-120" yWindow="-120" windowWidth="20730" windowHeight="11160" xr2:uid="{DD4E1DBD-B8C7-4111-A8A0-FCC93716117C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1" l="1"/>
  <c r="G138" i="1"/>
  <c r="H137" i="1"/>
  <c r="G137" i="1"/>
  <c r="H136" i="1"/>
  <c r="F121" i="1" s="1"/>
  <c r="G121" i="1" s="1"/>
  <c r="G136" i="1"/>
  <c r="H135" i="1"/>
  <c r="G135" i="1"/>
  <c r="H134" i="1"/>
  <c r="G134" i="1"/>
  <c r="H133" i="1"/>
  <c r="G133" i="1"/>
  <c r="H132" i="1"/>
  <c r="F119" i="1" s="1"/>
  <c r="G119" i="1" s="1"/>
  <c r="G132" i="1"/>
  <c r="H131" i="1"/>
  <c r="G131" i="1"/>
  <c r="F128" i="1"/>
  <c r="F127" i="1"/>
  <c r="F126" i="1"/>
  <c r="F125" i="1"/>
  <c r="G125" i="1" s="1"/>
  <c r="F124" i="1"/>
  <c r="G124" i="1" s="1"/>
  <c r="F123" i="1"/>
  <c r="G123" i="1" s="1"/>
  <c r="F122" i="1"/>
  <c r="G122" i="1" s="1"/>
  <c r="F120" i="1"/>
  <c r="G120" i="1" s="1"/>
  <c r="F118" i="1"/>
  <c r="F117" i="1"/>
  <c r="F101" i="1"/>
  <c r="F103" i="1" s="1"/>
  <c r="F91" i="1"/>
  <c r="G126" i="1" l="1"/>
  <c r="G128" i="1"/>
  <c r="G89" i="1"/>
  <c r="G81" i="1"/>
  <c r="G73" i="1"/>
  <c r="G65" i="1"/>
  <c r="G57" i="1"/>
  <c r="G49" i="1"/>
  <c r="G41" i="1"/>
  <c r="G33" i="1"/>
  <c r="G25" i="1"/>
  <c r="G17" i="1"/>
  <c r="G9" i="1"/>
  <c r="G95" i="1"/>
  <c r="G85" i="1"/>
  <c r="G53" i="1"/>
  <c r="G21" i="1"/>
  <c r="G101" i="1"/>
  <c r="G88" i="1"/>
  <c r="G80" i="1"/>
  <c r="G72" i="1"/>
  <c r="G64" i="1"/>
  <c r="G56" i="1"/>
  <c r="G48" i="1"/>
  <c r="G40" i="1"/>
  <c r="G32" i="1"/>
  <c r="G24" i="1"/>
  <c r="G16" i="1"/>
  <c r="G8" i="1"/>
  <c r="G61" i="1"/>
  <c r="G37" i="1"/>
  <c r="G13" i="1"/>
  <c r="G87" i="1"/>
  <c r="G79" i="1"/>
  <c r="G71" i="1"/>
  <c r="G63" i="1"/>
  <c r="G55" i="1"/>
  <c r="G47" i="1"/>
  <c r="G39" i="1"/>
  <c r="G31" i="1"/>
  <c r="G23" i="1"/>
  <c r="G15" i="1"/>
  <c r="G7" i="1"/>
  <c r="G78" i="1"/>
  <c r="G14" i="1"/>
  <c r="G45" i="1"/>
  <c r="G12" i="1"/>
  <c r="G99" i="1"/>
  <c r="G86" i="1"/>
  <c r="G70" i="1"/>
  <c r="G62" i="1"/>
  <c r="G54" i="1"/>
  <c r="G46" i="1"/>
  <c r="G38" i="1"/>
  <c r="G30" i="1"/>
  <c r="G22" i="1"/>
  <c r="G69" i="1"/>
  <c r="G29" i="1"/>
  <c r="G44" i="1"/>
  <c r="G83" i="1"/>
  <c r="G75" i="1"/>
  <c r="G67" i="1"/>
  <c r="G59" i="1"/>
  <c r="G51" i="1"/>
  <c r="G43" i="1"/>
  <c r="G35" i="1"/>
  <c r="G27" i="1"/>
  <c r="G19" i="1"/>
  <c r="G11" i="1"/>
  <c r="G90" i="1"/>
  <c r="G82" i="1"/>
  <c r="G74" i="1"/>
  <c r="G58" i="1"/>
  <c r="G50" i="1"/>
  <c r="G42" i="1"/>
  <c r="G34" i="1"/>
  <c r="G18" i="1"/>
  <c r="G10" i="1"/>
  <c r="G91" i="1"/>
  <c r="G84" i="1"/>
  <c r="G76" i="1"/>
  <c r="G68" i="1"/>
  <c r="G60" i="1"/>
  <c r="G52" i="1"/>
  <c r="G36" i="1"/>
  <c r="G28" i="1"/>
  <c r="G20" i="1"/>
  <c r="G66" i="1"/>
  <c r="G26" i="1"/>
  <c r="G77" i="1"/>
  <c r="G117" i="1"/>
  <c r="G127" i="1"/>
  <c r="G118" i="1"/>
</calcChain>
</file>

<file path=xl/sharedStrings.xml><?xml version="1.0" encoding="utf-8"?>
<sst xmlns="http://schemas.openxmlformats.org/spreadsheetml/2006/main" count="321" uniqueCount="273">
  <si>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</si>
  <si>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</si>
  <si>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</si>
  <si>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</si>
  <si>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</si>
  <si>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</si>
  <si>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31-05-2024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</si>
  <si>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</si>
  <si>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</si>
  <si>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</si>
  <si>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</si>
  <si>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</si>
  <si>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</si>
  <si>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</si>
  <si>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INE685A01028</t>
  </si>
  <si>
    <t>Torrent Pharmaceuticals Ltd</t>
  </si>
  <si>
    <t>Manufacture of medicinal substances used in the manufacture of pharmaceuticals:</t>
  </si>
  <si>
    <t>INE880J01026</t>
  </si>
  <si>
    <t>JSW INFRASTRUCTURE LIMITED</t>
  </si>
  <si>
    <t>Cargo handling incidental to water transport</t>
  </si>
  <si>
    <t>INE758T01015</t>
  </si>
  <si>
    <t>ZOMATO Ltd</t>
  </si>
  <si>
    <t>Other information service activities n.e.c.</t>
  </si>
  <si>
    <t>INE787D01026</t>
  </si>
  <si>
    <t>Balkrishna Industries Ltd</t>
  </si>
  <si>
    <t>Manufacture of rubber tyres and tubes n.e.c.</t>
  </si>
  <si>
    <t>INE0J1Y01017</t>
  </si>
  <si>
    <t>LIFE INSURANCE CORP Ltd.</t>
  </si>
  <si>
    <t>Life insurance</t>
  </si>
  <si>
    <t>INE476A01022</t>
  </si>
  <si>
    <t>CANARA BANK LTD</t>
  </si>
  <si>
    <t>Monetary intermediation of commercial banks, saving banks. postal savings</t>
  </si>
  <si>
    <t>INE121J01017</t>
  </si>
  <si>
    <t>Indus Towers Ltd</t>
  </si>
  <si>
    <t>Activities of maintaining and operating pageing</t>
  </si>
  <si>
    <t>INE192R01011</t>
  </si>
  <si>
    <t>Avenue Supermarts Pvt Ltd</t>
  </si>
  <si>
    <t>Retail sale in non-specialized stores with food, beverages or tobacco</t>
  </si>
  <si>
    <t>INE326A01037</t>
  </si>
  <si>
    <t>Lupin Limited</t>
  </si>
  <si>
    <t>INE262H01021</t>
  </si>
  <si>
    <t>Persistent Systems Ltd</t>
  </si>
  <si>
    <t>Writing , modifying, testing of computer program</t>
  </si>
  <si>
    <t>INE020B01018</t>
  </si>
  <si>
    <t>Rec ltd</t>
  </si>
  <si>
    <t>Other credit granting</t>
  </si>
  <si>
    <t>INE151A01013</t>
  </si>
  <si>
    <t>Tata Communications Limited</t>
  </si>
  <si>
    <t>Other telecommunications activities</t>
  </si>
  <si>
    <t>INE562A01011</t>
  </si>
  <si>
    <t>Indian Bank</t>
  </si>
  <si>
    <t>INE006I01046</t>
  </si>
  <si>
    <t>ASTRAL LIMITED</t>
  </si>
  <si>
    <t>Manufacture of other plastics products n.e.c.</t>
  </si>
  <si>
    <t>INE028A01039</t>
  </si>
  <si>
    <t>Bank Of Baroda</t>
  </si>
  <si>
    <t>INE152A01029</t>
  </si>
  <si>
    <t>Thermax Ltd.</t>
  </si>
  <si>
    <t>Manufacture of central heating boilers and radiators and parts and</t>
  </si>
  <si>
    <t>INE200M01021</t>
  </si>
  <si>
    <t>VARUN INDUSTRIES LIMITED</t>
  </si>
  <si>
    <t>Manufacture of aerated drinks</t>
  </si>
  <si>
    <t>INE848E01016</t>
  </si>
  <si>
    <t>NHPC LIMITED</t>
  </si>
  <si>
    <t>Electric power generation by hydroelectric power plants</t>
  </si>
  <si>
    <t>INE358A01014</t>
  </si>
  <si>
    <t>Abbott India Ltd</t>
  </si>
  <si>
    <t>Manufacture of allopathic pharmaceutical preparations</t>
  </si>
  <si>
    <t>INE00R701025</t>
  </si>
  <si>
    <t>DALMIA BHARAT LIMITED</t>
  </si>
  <si>
    <t>Management consultancy activities</t>
  </si>
  <si>
    <t>INE021A01026</t>
  </si>
  <si>
    <t>ASIAN PAINTS LTD.</t>
  </si>
  <si>
    <t>Manufacture of paints and varnishes, enamels or lacquers</t>
  </si>
  <si>
    <t>INE158A01026</t>
  </si>
  <si>
    <t>HERO MOTOCORP LIMITED</t>
  </si>
  <si>
    <t>Manufacture of motorcycles, scooters, mopeds etc. and their</t>
  </si>
  <si>
    <t>INE129A01019</t>
  </si>
  <si>
    <t>GAIL (INDIA) LIMITED .</t>
  </si>
  <si>
    <t>Disrtibution and sale of gaseous fuels through mains</t>
  </si>
  <si>
    <t>INE721A01013</t>
  </si>
  <si>
    <t>SHRIRAM TRANSPORT FINANCE COMPANY LIMITED</t>
  </si>
  <si>
    <t>INE016A01026</t>
  </si>
  <si>
    <t>Dabur India Limited</t>
  </si>
  <si>
    <t>Manufacture of hair oil, shampoo, hair dye etc.</t>
  </si>
  <si>
    <t>INE066A01021</t>
  </si>
  <si>
    <t>EICHER MOTORS LTD</t>
  </si>
  <si>
    <t>INE397D01024</t>
  </si>
  <si>
    <t>BHARTI AIRTEL LTD</t>
  </si>
  <si>
    <t>INE849A01020</t>
  </si>
  <si>
    <t>TRENT LTD</t>
  </si>
  <si>
    <t>Retail sale of readymade garments, hosiery goods, other articles</t>
  </si>
  <si>
    <t>INE263A01024</t>
  </si>
  <si>
    <t>BHARAT ELECTRONICS LIMITED</t>
  </si>
  <si>
    <t>Manufacture of radar equipment, GPS devices, search, detection, navig</t>
  </si>
  <si>
    <t>INE213A01029</t>
  </si>
  <si>
    <t>OIL AND NATURAL GAS CORPORATION LTD</t>
  </si>
  <si>
    <t>On shore extraction of crude petroleum</t>
  </si>
  <si>
    <t>INE002A01018</t>
  </si>
  <si>
    <t>RELIANCE INDUSTRIES LIMITED</t>
  </si>
  <si>
    <t>Production of liquid and gaseous fuels, illuminating oils, lubricating</t>
  </si>
  <si>
    <t>INE075A01022</t>
  </si>
  <si>
    <t>WIPRO LTD</t>
  </si>
  <si>
    <t>INE585B01010</t>
  </si>
  <si>
    <t>MARUTI SUZUKI INDIA LTD.</t>
  </si>
  <si>
    <t>Manufacture of passenger cars</t>
  </si>
  <si>
    <t>INE237A01028</t>
  </si>
  <si>
    <t>KOTAK MAHINDRA BANK LIMITED</t>
  </si>
  <si>
    <t>INE795G01014</t>
  </si>
  <si>
    <t>HDFC LIFE INSURANCE COMPANY LTD</t>
  </si>
  <si>
    <t>INE196A01026</t>
  </si>
  <si>
    <t>MARICO LTD</t>
  </si>
  <si>
    <t>Manufacture of vegetable oils and fats excluding corn oil</t>
  </si>
  <si>
    <t>INE918I01026</t>
  </si>
  <si>
    <t>BAJAJ FINSERV LTD</t>
  </si>
  <si>
    <t>INE030A01027</t>
  </si>
  <si>
    <t>HINDUSTAN UNILEVER LIMITED</t>
  </si>
  <si>
    <t>Manufacture of soap all forms</t>
  </si>
  <si>
    <t>INE155A01022</t>
  </si>
  <si>
    <t>TATA MOTORS LTD</t>
  </si>
  <si>
    <t>Manufacture of commercial vehicles such as vans, lorries, over-the-road</t>
  </si>
  <si>
    <t>INE775A01035</t>
  </si>
  <si>
    <t>Samvardhana Motherson International Ltd</t>
  </si>
  <si>
    <t>Manufacture of parts and accessories of bodies for motor vehicles such as</t>
  </si>
  <si>
    <t>INE192A01025</t>
  </si>
  <si>
    <t>Tata Consumer Products Limited</t>
  </si>
  <si>
    <t>Processing and blending of tea including manufacture of instant tea</t>
  </si>
  <si>
    <t>INE465A01025</t>
  </si>
  <si>
    <t>Bharat Forge Limited</t>
  </si>
  <si>
    <t>Forging, pressing, stamping and roll-forming of metal; powder metallurgy</t>
  </si>
  <si>
    <t>INE669C01036</t>
  </si>
  <si>
    <t>TECH MAHINDRA LIMITED</t>
  </si>
  <si>
    <t>Computer consultancy</t>
  </si>
  <si>
    <t>INE752E01010</t>
  </si>
  <si>
    <t>POWER GRID CORPORATION OF INDIA LIMITED</t>
  </si>
  <si>
    <t>Transmission of electric energy</t>
  </si>
  <si>
    <t>INE090A01021</t>
  </si>
  <si>
    <t>ICICI BANK LTD</t>
  </si>
  <si>
    <t>INE059A01026</t>
  </si>
  <si>
    <t>CIPLA LIMITED</t>
  </si>
  <si>
    <t>INE101A01026</t>
  </si>
  <si>
    <t>MAHINDRA AND MAHINDRA LTD</t>
  </si>
  <si>
    <t>Manufacture of tractors used in agriculture and forestry</t>
  </si>
  <si>
    <t>INE917I01010</t>
  </si>
  <si>
    <t>Bajaj Auto Limited</t>
  </si>
  <si>
    <t>INE089A01023</t>
  </si>
  <si>
    <t>Dr. Reddy's Laboratories Limited</t>
  </si>
  <si>
    <t>INE176B01034</t>
  </si>
  <si>
    <t>Havells India Limited.</t>
  </si>
  <si>
    <t>Manufacture of other electronic and electric wires and cables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</si>
  <si>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</si>
  <si>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</si>
  <si>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</si>
  <si>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</si>
  <si>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</si>
  <si>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INE018A01030</t>
  </si>
  <si>
    <t>LARSEN AND TOUBRO LIMITED</t>
  </si>
  <si>
    <t>Construction of utility projects n.e.c.</t>
  </si>
  <si>
    <t>INE733E01010</t>
  </si>
  <si>
    <t>NTPC LIMITED</t>
  </si>
  <si>
    <t>Electric power generation by coal based thermal power plants</t>
  </si>
  <si>
    <t>INE481G01011</t>
  </si>
  <si>
    <t>UltraTech Cement Limited</t>
  </si>
  <si>
    <t>Manufacture of clinkers and cement</t>
  </si>
  <si>
    <t>INE860A01027</t>
  </si>
  <si>
    <t>HCL Technologies Limited</t>
  </si>
  <si>
    <t>INE044A01036</t>
  </si>
  <si>
    <t>SUN PHARMACEUTICALS INDUSTRIES LTD</t>
  </si>
  <si>
    <t>INE029A01011</t>
  </si>
  <si>
    <t>Bharat Petroleum Corporation Limited</t>
  </si>
  <si>
    <t>INE154A01025</t>
  </si>
  <si>
    <t>ITC LTD</t>
  </si>
  <si>
    <t>Manufacture of cigarettes, cigarette tobacco</t>
  </si>
  <si>
    <t>INE095A01012</t>
  </si>
  <si>
    <t>IndusInd Bank Limited</t>
  </si>
  <si>
    <t>INE073K01018</t>
  </si>
  <si>
    <t>Sona BLW Precision Forgings Limited</t>
  </si>
  <si>
    <t>Manufacture of diverse parts and accessories for motor vehecles sucs as brakes,</t>
  </si>
  <si>
    <t>INE271C01023</t>
  </si>
  <si>
    <t>DLF Ltd</t>
  </si>
  <si>
    <t>Real estate activities with own or leased property</t>
  </si>
  <si>
    <t>INE494B01023</t>
  </si>
  <si>
    <t>TVS Motor Company Ltd</t>
  </si>
  <si>
    <t>IN9397D01014</t>
  </si>
  <si>
    <t>Bharti Airtel partly Paid(14:1)</t>
  </si>
  <si>
    <t>INE121A01024</t>
  </si>
  <si>
    <t>CHOLAMANDALAM INVESTMENT AND FINANCE COMPANY</t>
  </si>
  <si>
    <t>INE117A01022</t>
  </si>
  <si>
    <t>ABB India Limited</t>
  </si>
  <si>
    <t>Manufacture of electricity distribution and control apparatus</t>
  </si>
  <si>
    <t>INE003A01024</t>
  </si>
  <si>
    <t>SIEMENS LIMITED</t>
  </si>
  <si>
    <t>Manufacture of electric power distribution transformers, arc-welding</t>
  </si>
  <si>
    <t>INE245A01021</t>
  </si>
  <si>
    <t>TATA POWER COMPANY LIMITED</t>
  </si>
  <si>
    <t>INE259A01022</t>
  </si>
  <si>
    <t>Colgate Palmolive (India) Limited</t>
  </si>
  <si>
    <t>Manufacture of preparations for oral or dental hygiene</t>
  </si>
  <si>
    <t>INE038A01020</t>
  </si>
  <si>
    <t>HINDALCO INDUSTRIES LTD.</t>
  </si>
  <si>
    <t>Manufacture of Aluminium from alumina and by other methods and products</t>
  </si>
  <si>
    <t>INE239A01024</t>
  </si>
  <si>
    <t>NESTLE INDIA LTD</t>
  </si>
  <si>
    <t>Manufacture of prepared meals and dishes</t>
  </si>
  <si>
    <t>INE238A01034</t>
  </si>
  <si>
    <t>AXIS BANK</t>
  </si>
  <si>
    <t>INE123W01016</t>
  </si>
  <si>
    <t>SBI LIFE INSURANCE COMPANY LIMITED</t>
  </si>
  <si>
    <t>INE040A01034</t>
  </si>
  <si>
    <t>HDFC BANK LTD</t>
  </si>
  <si>
    <t>INE081A01020</t>
  </si>
  <si>
    <t>TATA STEEL LIMITED.</t>
  </si>
  <si>
    <t>Manufacture of hot-rolled and cold-rolled products of steel</t>
  </si>
  <si>
    <t>INE009A01021</t>
  </si>
  <si>
    <t>INFOSYS LTD EQ</t>
  </si>
  <si>
    <t>INE062A01020</t>
  </si>
  <si>
    <t>STATE BANK OF INDIA</t>
  </si>
  <si>
    <t>INE854D01024</t>
  </si>
  <si>
    <t>United Spirits Limited</t>
  </si>
  <si>
    <t>Manufacture of distilled, potable, alcoholic beverages</t>
  </si>
  <si>
    <t>INE467B01029</t>
  </si>
  <si>
    <t>TATA CONSULTANCY SERVICES LIMITED</t>
  </si>
  <si>
    <t>INE216A01030</t>
  </si>
  <si>
    <t>Britannia Industries Limited</t>
  </si>
  <si>
    <t>Manufacture of biscuits, cakes, pastries, rusks etc.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</si>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</sst>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164" fontId="0" fillId="0" borderId="5" xfId="3" applyFont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0" fontId="2" fillId="0" borderId="8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4" fontId="1" fillId="0" borderId="5" xfId="1" applyNumberFormat="1" applyFont="1" applyFill="1" applyBorder="1"/>
    <xf numFmtId="0" fontId="5" fillId="0" borderId="0" xfId="2" applyFont="1"/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8" fillId="0" borderId="9" xfId="0" applyFont="1" applyBorder="1"/>
    <xf numFmtId="0" fontId="5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0" fontId="8" fillId="0" borderId="10" xfId="0" applyFont="1" applyBorder="1"/>
    <xf numFmtId="164" fontId="0" fillId="0" borderId="5" xfId="3" applyFont="1" applyFill="1" applyBorder="1"/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6">
    <cellStyle name="Comma 2" xfId="3" xr:uid="{9661868E-DF96-446C-A554-CBAEE56D80BA}"/>
    <cellStyle name="Comma 3" xfId="4" xr:uid="{DCE68C60-0B28-436D-8D80-D1840EF9DBF9}"/>
    <cellStyle name="Normal" xfId="0" builtinId="0"/>
    <cellStyle name="Normal 2" xfId="2" xr:uid="{30D984CA-7357-4776-9130-EB9DED62A0AD}"/>
    <cellStyle name="Percent" xfId="1" builtinId="5"/>
    <cellStyle name="Percent 2" xfId="5" xr:uid="{74DD1911-9B16-484C-BA57-3D8A878B394B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A4C77F-AAF0-497F-81AA-068FC4B45DE0}" name="Table134567685611" displayName="Table134567685611" ref="B6:H90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BEF0E7E4-A821-4C57-8B32-9C5015BB9D0F}" name="ISIN No." dataDxfId="6"/>
    <tableColumn id="2" xr3:uid="{667ADBD3-E804-4376-BBA4-971449C66163}" name="Name of the Instrument" dataDxfId="5"/>
    <tableColumn id="3" xr3:uid="{0C4D40D9-F99B-4F42-8919-C3365B803C61}" name="Industry " dataDxfId="4"/>
    <tableColumn id="4" xr3:uid="{911F32F7-9692-475D-B35C-98D0A80440C3}" name="Quantity" dataDxfId="3"/>
    <tableColumn id="5" xr3:uid="{D084068A-E752-4087-89B6-CEC85940FFA7}" name="Market Value" dataDxfId="2"/>
    <tableColumn id="6" xr3:uid="{415AAD0F-E01A-494F-B08E-A8CC0A904685}" name="% of Portfolio" dataDxfId="1" dataCellStyle="Percent">
      <calculatedColumnFormula>+F7/$F$103</calculatedColumnFormula>
    </tableColumn>
    <tableColumn id="7" xr3:uid="{03B1A2DC-3371-45BD-9E0E-411C4DF26684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C0B9-D116-4F74-8D05-9D401DC8E48A}">
  <sheetPr>
    <tabColor rgb="FF7030A0"/>
  </sheetPr>
  <dimension ref="A2:O139"/>
  <sheetViews>
    <sheetView showGridLines="0" tabSelected="1" topLeftCell="B1" zoomScaleNormal="100" zoomScaleSheetLayoutView="89" workbookViewId="0">
      <selection activeCell="F90" sqref="F90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560</v>
      </c>
      <c r="F7" s="16">
        <v>1509788</v>
      </c>
      <c r="G7" s="17">
        <f t="shared" ref="G7:G70" si="0">+F7/$F$103</f>
        <v>4.3067206244527412E-3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9800</v>
      </c>
      <c r="F8" s="16">
        <v>2773890</v>
      </c>
      <c r="G8" s="17">
        <f t="shared" si="0"/>
        <v>7.9126137397854627E-3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12250</v>
      </c>
      <c r="F9" s="16">
        <v>2194587.5</v>
      </c>
      <c r="G9" s="17">
        <f t="shared" si="0"/>
        <v>6.2601340376371908E-3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750</v>
      </c>
      <c r="F10" s="16">
        <v>2287537.5</v>
      </c>
      <c r="G10" s="17">
        <f t="shared" si="0"/>
        <v>6.5252770127057986E-3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1650</v>
      </c>
      <c r="F11" s="16">
        <v>1670955</v>
      </c>
      <c r="G11" s="17">
        <f t="shared" si="0"/>
        <v>4.7664548671948843E-3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19750</v>
      </c>
      <c r="F12" s="16">
        <v>2330500</v>
      </c>
      <c r="G12" s="17">
        <f t="shared" si="0"/>
        <v>6.6478289768411936E-3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5200</v>
      </c>
      <c r="F13" s="16">
        <v>1810380</v>
      </c>
      <c r="G13" s="17">
        <f t="shared" si="0"/>
        <v>5.1641693297977947E-3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405</v>
      </c>
      <c r="F14" s="16">
        <v>1742370.75</v>
      </c>
      <c r="G14" s="17">
        <f t="shared" si="0"/>
        <v>4.9701706759281376E-3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16</v>
      </c>
      <c r="E15" s="16">
        <v>3175</v>
      </c>
      <c r="F15" s="16">
        <v>5024596.25</v>
      </c>
      <c r="G15" s="17">
        <f t="shared" si="0"/>
        <v>1.4332828383470329E-2</v>
      </c>
      <c r="H15" s="18"/>
    </row>
    <row r="16" spans="1:8" x14ac:dyDescent="0.25">
      <c r="A16" s="13"/>
      <c r="B16" s="14" t="s">
        <v>40</v>
      </c>
      <c r="C16" s="15" t="s">
        <v>41</v>
      </c>
      <c r="D16" s="15" t="s">
        <v>42</v>
      </c>
      <c r="E16" s="16">
        <v>250</v>
      </c>
      <c r="F16" s="16">
        <v>852625</v>
      </c>
      <c r="G16" s="17">
        <f t="shared" si="0"/>
        <v>2.4321412492509004E-3</v>
      </c>
      <c r="H16" s="18"/>
    </row>
    <row r="17" spans="1:8" x14ac:dyDescent="0.25">
      <c r="A17" s="13"/>
      <c r="B17" s="14" t="s">
        <v>43</v>
      </c>
      <c r="C17" s="15" t="s">
        <v>44</v>
      </c>
      <c r="D17" s="15" t="s">
        <v>45</v>
      </c>
      <c r="E17" s="16">
        <v>3400</v>
      </c>
      <c r="F17" s="16">
        <v>1828350</v>
      </c>
      <c r="G17" s="17">
        <f t="shared" si="0"/>
        <v>5.2154293541332745E-3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48</v>
      </c>
      <c r="E18" s="16">
        <v>1075</v>
      </c>
      <c r="F18" s="16">
        <v>1911672.5</v>
      </c>
      <c r="G18" s="17">
        <f t="shared" si="0"/>
        <v>5.4531095643554801E-3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31</v>
      </c>
      <c r="E19" s="16">
        <v>1200</v>
      </c>
      <c r="F19" s="16">
        <v>681000</v>
      </c>
      <c r="G19" s="17">
        <f t="shared" si="0"/>
        <v>1.9425752127135178E-3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53</v>
      </c>
      <c r="E20" s="16">
        <v>800</v>
      </c>
      <c r="F20" s="16">
        <v>1677480</v>
      </c>
      <c r="G20" s="17">
        <f t="shared" si="0"/>
        <v>4.785067647316699E-3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31</v>
      </c>
      <c r="E21" s="16">
        <v>8500</v>
      </c>
      <c r="F21" s="16">
        <v>2251650</v>
      </c>
      <c r="G21" s="17">
        <f t="shared" si="0"/>
        <v>6.4229067220358182E-3</v>
      </c>
      <c r="H21" s="18"/>
    </row>
    <row r="22" spans="1:8" x14ac:dyDescent="0.25">
      <c r="A22" s="13"/>
      <c r="B22" s="14" t="s">
        <v>56</v>
      </c>
      <c r="C22" s="15" t="s">
        <v>57</v>
      </c>
      <c r="D22" s="15" t="s">
        <v>58</v>
      </c>
      <c r="E22" s="16">
        <v>540</v>
      </c>
      <c r="F22" s="16">
        <v>2918511</v>
      </c>
      <c r="G22" s="17">
        <f t="shared" si="0"/>
        <v>8.3251499656853759E-3</v>
      </c>
      <c r="H22" s="18"/>
    </row>
    <row r="23" spans="1:8" x14ac:dyDescent="0.25">
      <c r="A23" s="13"/>
      <c r="B23" s="14" t="s">
        <v>59</v>
      </c>
      <c r="C23" s="15" t="s">
        <v>60</v>
      </c>
      <c r="D23" s="15" t="s">
        <v>61</v>
      </c>
      <c r="E23" s="16">
        <v>2725</v>
      </c>
      <c r="F23" s="16">
        <v>3888030</v>
      </c>
      <c r="G23" s="17">
        <f t="shared" si="0"/>
        <v>1.1090735248585224E-2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64</v>
      </c>
      <c r="E24" s="16">
        <v>18000</v>
      </c>
      <c r="F24" s="16">
        <v>1930500</v>
      </c>
      <c r="G24" s="17">
        <f t="shared" si="0"/>
        <v>5.5068156360403029E-3</v>
      </c>
      <c r="H24" s="18"/>
    </row>
    <row r="25" spans="1:8" x14ac:dyDescent="0.25">
      <c r="A25" s="13"/>
      <c r="B25" s="14" t="s">
        <v>65</v>
      </c>
      <c r="C25" s="15" t="s">
        <v>66</v>
      </c>
      <c r="D25" s="15" t="s">
        <v>67</v>
      </c>
      <c r="E25" s="16">
        <v>75</v>
      </c>
      <c r="F25" s="16">
        <v>1941581.25</v>
      </c>
      <c r="G25" s="17">
        <f t="shared" si="0"/>
        <v>5.5384252712471771E-3</v>
      </c>
      <c r="H25" s="18"/>
    </row>
    <row r="26" spans="1:8" x14ac:dyDescent="0.25">
      <c r="A26" s="13"/>
      <c r="B26" s="14" t="s">
        <v>68</v>
      </c>
      <c r="C26" s="15" t="s">
        <v>69</v>
      </c>
      <c r="D26" s="15" t="s">
        <v>70</v>
      </c>
      <c r="E26" s="16">
        <v>600</v>
      </c>
      <c r="F26" s="16">
        <v>1065420</v>
      </c>
      <c r="G26" s="17">
        <f t="shared" si="0"/>
        <v>3.0391460838902146E-3</v>
      </c>
      <c r="H26" s="18"/>
    </row>
    <row r="27" spans="1:8" x14ac:dyDescent="0.25">
      <c r="A27" s="13"/>
      <c r="B27" s="14" t="s">
        <v>71</v>
      </c>
      <c r="C27" s="15" t="s">
        <v>72</v>
      </c>
      <c r="D27" s="15" t="s">
        <v>73</v>
      </c>
      <c r="E27" s="16">
        <v>683</v>
      </c>
      <c r="F27" s="16">
        <v>1967859.6</v>
      </c>
      <c r="G27" s="17">
        <f t="shared" si="0"/>
        <v>5.6133851410577655E-3</v>
      </c>
      <c r="H27" s="18"/>
    </row>
    <row r="28" spans="1:8" x14ac:dyDescent="0.25">
      <c r="A28" s="13"/>
      <c r="B28" s="14" t="s">
        <v>74</v>
      </c>
      <c r="C28" s="15" t="s">
        <v>75</v>
      </c>
      <c r="D28" s="15" t="s">
        <v>76</v>
      </c>
      <c r="E28" s="16">
        <v>755</v>
      </c>
      <c r="F28" s="16">
        <v>3865298</v>
      </c>
      <c r="G28" s="17">
        <f t="shared" si="0"/>
        <v>1.102589146042751E-2</v>
      </c>
      <c r="H28" s="18"/>
    </row>
    <row r="29" spans="1:8" x14ac:dyDescent="0.25">
      <c r="A29" s="13"/>
      <c r="B29" s="14" t="s">
        <v>77</v>
      </c>
      <c r="C29" s="15" t="s">
        <v>78</v>
      </c>
      <c r="D29" s="15" t="s">
        <v>79</v>
      </c>
      <c r="E29" s="16">
        <v>13050</v>
      </c>
      <c r="F29" s="16">
        <v>2666115</v>
      </c>
      <c r="G29" s="17">
        <f t="shared" si="0"/>
        <v>7.6051819577734221E-3</v>
      </c>
      <c r="H29" s="18"/>
    </row>
    <row r="30" spans="1:8" x14ac:dyDescent="0.25">
      <c r="A30" s="13"/>
      <c r="B30" s="14" t="s">
        <v>80</v>
      </c>
      <c r="C30" s="15" t="s">
        <v>81</v>
      </c>
      <c r="D30" s="15" t="s">
        <v>45</v>
      </c>
      <c r="E30" s="16">
        <v>1000</v>
      </c>
      <c r="F30" s="16">
        <v>2354050</v>
      </c>
      <c r="G30" s="17">
        <f t="shared" si="0"/>
        <v>6.7150061372808463E-3</v>
      </c>
      <c r="H30" s="18"/>
    </row>
    <row r="31" spans="1:8" x14ac:dyDescent="0.25">
      <c r="A31" s="13"/>
      <c r="B31" s="14" t="s">
        <v>82</v>
      </c>
      <c r="C31" s="15" t="s">
        <v>83</v>
      </c>
      <c r="D31" s="15" t="s">
        <v>84</v>
      </c>
      <c r="E31" s="16">
        <v>3650</v>
      </c>
      <c r="F31" s="16">
        <v>1989615</v>
      </c>
      <c r="G31" s="17">
        <f t="shared" si="0"/>
        <v>5.6754431451439139E-3</v>
      </c>
      <c r="H31" s="18"/>
    </row>
    <row r="32" spans="1:8" x14ac:dyDescent="0.25">
      <c r="A32" s="13"/>
      <c r="B32" s="14" t="s">
        <v>85</v>
      </c>
      <c r="C32" s="15" t="s">
        <v>86</v>
      </c>
      <c r="D32" s="15" t="s">
        <v>76</v>
      </c>
      <c r="E32" s="16">
        <v>365</v>
      </c>
      <c r="F32" s="16">
        <v>1727709.25</v>
      </c>
      <c r="G32" s="17">
        <f t="shared" si="0"/>
        <v>4.9283482581877567E-3</v>
      </c>
      <c r="H32" s="18"/>
    </row>
    <row r="33" spans="1:8" x14ac:dyDescent="0.25">
      <c r="A33" s="13"/>
      <c r="B33" s="14" t="s">
        <v>87</v>
      </c>
      <c r="C33" s="15" t="s">
        <v>88</v>
      </c>
      <c r="D33" s="15" t="s">
        <v>34</v>
      </c>
      <c r="E33" s="16">
        <v>8853</v>
      </c>
      <c r="F33" s="16">
        <v>12152955.75</v>
      </c>
      <c r="G33" s="17">
        <f t="shared" si="0"/>
        <v>3.4666711602282262E-2</v>
      </c>
      <c r="H33" s="18"/>
    </row>
    <row r="34" spans="1:8" x14ac:dyDescent="0.25">
      <c r="A34" s="13"/>
      <c r="B34" s="14" t="s">
        <v>89</v>
      </c>
      <c r="C34" s="15" t="s">
        <v>90</v>
      </c>
      <c r="D34" s="15" t="s">
        <v>91</v>
      </c>
      <c r="E34" s="16">
        <v>740</v>
      </c>
      <c r="F34" s="16">
        <v>3373771</v>
      </c>
      <c r="G34" s="17">
        <f t="shared" si="0"/>
        <v>9.623794299517912E-3</v>
      </c>
      <c r="H34" s="18"/>
    </row>
    <row r="35" spans="1:8" x14ac:dyDescent="0.25">
      <c r="A35" s="13"/>
      <c r="B35" s="14" t="s">
        <v>92</v>
      </c>
      <c r="C35" s="15" t="s">
        <v>93</v>
      </c>
      <c r="D35" s="15" t="s">
        <v>94</v>
      </c>
      <c r="E35" s="16">
        <v>10870</v>
      </c>
      <c r="F35" s="16">
        <v>3216976.5</v>
      </c>
      <c r="G35" s="17">
        <f t="shared" si="0"/>
        <v>9.1765327588573982E-3</v>
      </c>
      <c r="H35" s="18"/>
    </row>
    <row r="36" spans="1:8" x14ac:dyDescent="0.25">
      <c r="A36" s="13"/>
      <c r="B36" s="14" t="s">
        <v>95</v>
      </c>
      <c r="C36" s="15" t="s">
        <v>96</v>
      </c>
      <c r="D36" s="15" t="s">
        <v>97</v>
      </c>
      <c r="E36" s="16">
        <v>12600</v>
      </c>
      <c r="F36" s="16">
        <v>3330810</v>
      </c>
      <c r="G36" s="17">
        <f t="shared" si="0"/>
        <v>9.501246614182543E-3</v>
      </c>
      <c r="H36" s="18"/>
    </row>
    <row r="37" spans="1:8" x14ac:dyDescent="0.25">
      <c r="A37" s="13"/>
      <c r="B37" s="14" t="s">
        <v>98</v>
      </c>
      <c r="C37" s="15" t="s">
        <v>99</v>
      </c>
      <c r="D37" s="15" t="s">
        <v>100</v>
      </c>
      <c r="E37" s="16">
        <v>8507</v>
      </c>
      <c r="F37" s="16">
        <v>24336825.600000001</v>
      </c>
      <c r="G37" s="17">
        <f t="shared" si="0"/>
        <v>6.9421606705861658E-2</v>
      </c>
      <c r="H37" s="18"/>
    </row>
    <row r="38" spans="1:8" x14ac:dyDescent="0.25">
      <c r="A38" s="13"/>
      <c r="B38" s="14" t="s">
        <v>101</v>
      </c>
      <c r="C38" s="15" t="s">
        <v>102</v>
      </c>
      <c r="D38" s="15" t="s">
        <v>42</v>
      </c>
      <c r="E38" s="16">
        <v>4150</v>
      </c>
      <c r="F38" s="16">
        <v>1818530</v>
      </c>
      <c r="G38" s="17">
        <f t="shared" si="0"/>
        <v>5.1874174766166131E-3</v>
      </c>
      <c r="H38" s="18"/>
    </row>
    <row r="39" spans="1:8" x14ac:dyDescent="0.25">
      <c r="A39" s="13"/>
      <c r="B39" s="14" t="s">
        <v>103</v>
      </c>
      <c r="C39" s="15" t="s">
        <v>104</v>
      </c>
      <c r="D39" s="15" t="s">
        <v>105</v>
      </c>
      <c r="E39" s="16">
        <v>272</v>
      </c>
      <c r="F39" s="16">
        <v>3372609.6</v>
      </c>
      <c r="G39" s="17">
        <f t="shared" si="0"/>
        <v>9.6204813672828952E-3</v>
      </c>
      <c r="H39" s="18"/>
    </row>
    <row r="40" spans="1:8" x14ac:dyDescent="0.25">
      <c r="A40" s="13"/>
      <c r="B40" s="14" t="s">
        <v>106</v>
      </c>
      <c r="C40" s="15" t="s">
        <v>107</v>
      </c>
      <c r="D40" s="15" t="s">
        <v>31</v>
      </c>
      <c r="E40" s="16">
        <v>2279</v>
      </c>
      <c r="F40" s="16">
        <v>3829631.6</v>
      </c>
      <c r="G40" s="17">
        <f t="shared" si="0"/>
        <v>1.0924151864881659E-2</v>
      </c>
      <c r="H40" s="18"/>
    </row>
    <row r="41" spans="1:8" x14ac:dyDescent="0.25">
      <c r="A41" s="13"/>
      <c r="B41" s="14" t="s">
        <v>108</v>
      </c>
      <c r="C41" s="15" t="s">
        <v>109</v>
      </c>
      <c r="D41" s="15" t="s">
        <v>28</v>
      </c>
      <c r="E41" s="16">
        <v>3995</v>
      </c>
      <c r="F41" s="16">
        <v>2196650.75</v>
      </c>
      <c r="G41" s="17">
        <f t="shared" si="0"/>
        <v>6.2660195270757097E-3</v>
      </c>
      <c r="H41" s="18"/>
    </row>
    <row r="42" spans="1:8" x14ac:dyDescent="0.25">
      <c r="A42" s="13"/>
      <c r="B42" s="14" t="s">
        <v>110</v>
      </c>
      <c r="C42" s="15" t="s">
        <v>111</v>
      </c>
      <c r="D42" s="15" t="s">
        <v>112</v>
      </c>
      <c r="E42" s="16">
        <v>2900</v>
      </c>
      <c r="F42" s="16">
        <v>1727095</v>
      </c>
      <c r="G42" s="17">
        <f t="shared" si="0"/>
        <v>4.9265960895762892E-3</v>
      </c>
      <c r="H42" s="18"/>
    </row>
    <row r="43" spans="1:8" x14ac:dyDescent="0.25">
      <c r="A43" s="13"/>
      <c r="B43" s="14" t="s">
        <v>113</v>
      </c>
      <c r="C43" s="15" t="s">
        <v>114</v>
      </c>
      <c r="D43" s="15" t="s">
        <v>45</v>
      </c>
      <c r="E43" s="16">
        <v>1125</v>
      </c>
      <c r="F43" s="16">
        <v>1719675</v>
      </c>
      <c r="G43" s="17">
        <f t="shared" si="0"/>
        <v>4.9054302921044323E-3</v>
      </c>
      <c r="H43" s="18"/>
    </row>
    <row r="44" spans="1:8" x14ac:dyDescent="0.25">
      <c r="A44" s="13"/>
      <c r="B44" s="14" t="s">
        <v>115</v>
      </c>
      <c r="C44" s="15" t="s">
        <v>116</v>
      </c>
      <c r="D44" s="15" t="s">
        <v>117</v>
      </c>
      <c r="E44" s="16">
        <v>3304</v>
      </c>
      <c r="F44" s="16">
        <v>7695181.2000000002</v>
      </c>
      <c r="G44" s="17">
        <f t="shared" si="0"/>
        <v>2.1950761022700532E-2</v>
      </c>
      <c r="H44" s="18"/>
    </row>
    <row r="45" spans="1:8" x14ac:dyDescent="0.25">
      <c r="A45" s="13"/>
      <c r="B45" s="14" t="s">
        <v>118</v>
      </c>
      <c r="C45" s="15" t="s">
        <v>119</v>
      </c>
      <c r="D45" s="15" t="s">
        <v>120</v>
      </c>
      <c r="E45" s="16">
        <v>5095</v>
      </c>
      <c r="F45" s="16">
        <v>4702685</v>
      </c>
      <c r="G45" s="17">
        <f t="shared" si="0"/>
        <v>1.3414565806460601E-2</v>
      </c>
      <c r="H45" s="18"/>
    </row>
    <row r="46" spans="1:8" x14ac:dyDescent="0.25">
      <c r="A46" s="13"/>
      <c r="B46" s="14" t="s">
        <v>121</v>
      </c>
      <c r="C46" s="15" t="s">
        <v>122</v>
      </c>
      <c r="D46" s="15" t="s">
        <v>123</v>
      </c>
      <c r="E46" s="16">
        <v>15000</v>
      </c>
      <c r="F46" s="16">
        <v>2268750</v>
      </c>
      <c r="G46" s="17">
        <f t="shared" si="0"/>
        <v>6.4716850423550566E-3</v>
      </c>
      <c r="H46" s="18"/>
    </row>
    <row r="47" spans="1:8" x14ac:dyDescent="0.25">
      <c r="A47" s="13"/>
      <c r="B47" s="14" t="s">
        <v>124</v>
      </c>
      <c r="C47" s="15" t="s">
        <v>125</v>
      </c>
      <c r="D47" s="15" t="s">
        <v>126</v>
      </c>
      <c r="E47" s="16">
        <v>3025</v>
      </c>
      <c r="F47" s="16">
        <v>3207256.25</v>
      </c>
      <c r="G47" s="17">
        <f t="shared" si="0"/>
        <v>9.1488054215425989E-3</v>
      </c>
      <c r="H47" s="18"/>
    </row>
    <row r="48" spans="1:8" x14ac:dyDescent="0.25">
      <c r="A48" s="13"/>
      <c r="B48" s="14" t="s">
        <v>127</v>
      </c>
      <c r="C48" s="15" t="s">
        <v>128</v>
      </c>
      <c r="D48" s="15" t="s">
        <v>129</v>
      </c>
      <c r="E48" s="16">
        <v>545</v>
      </c>
      <c r="F48" s="16">
        <v>847229.75</v>
      </c>
      <c r="G48" s="17">
        <f t="shared" si="0"/>
        <v>2.41675111868351E-3</v>
      </c>
      <c r="H48" s="18"/>
    </row>
    <row r="49" spans="1:8" x14ac:dyDescent="0.25">
      <c r="A49" s="13"/>
      <c r="B49" s="14" t="s">
        <v>130</v>
      </c>
      <c r="C49" s="15" t="s">
        <v>131</v>
      </c>
      <c r="D49" s="15" t="s">
        <v>132</v>
      </c>
      <c r="E49" s="16">
        <v>2120</v>
      </c>
      <c r="F49" s="16">
        <v>2604314</v>
      </c>
      <c r="G49" s="17">
        <f t="shared" si="0"/>
        <v>7.4288925440863319E-3</v>
      </c>
      <c r="H49" s="18"/>
    </row>
    <row r="50" spans="1:8" x14ac:dyDescent="0.25">
      <c r="A50" s="13"/>
      <c r="B50" s="14" t="s">
        <v>133</v>
      </c>
      <c r="C50" s="15" t="s">
        <v>134</v>
      </c>
      <c r="D50" s="15" t="s">
        <v>135</v>
      </c>
      <c r="E50" s="16">
        <v>9924</v>
      </c>
      <c r="F50" s="16">
        <v>3076440</v>
      </c>
      <c r="G50" s="17">
        <f t="shared" si="0"/>
        <v>8.7756477054337367E-3</v>
      </c>
      <c r="H50" s="18"/>
    </row>
    <row r="51" spans="1:8" x14ac:dyDescent="0.25">
      <c r="A51" s="13"/>
      <c r="B51" s="14" t="s">
        <v>136</v>
      </c>
      <c r="C51" s="15" t="s">
        <v>137</v>
      </c>
      <c r="D51" s="15" t="s">
        <v>31</v>
      </c>
      <c r="E51" s="16">
        <v>20332</v>
      </c>
      <c r="F51" s="16">
        <v>22793188.600000001</v>
      </c>
      <c r="G51" s="17">
        <f t="shared" si="0"/>
        <v>6.5018330679976991E-2</v>
      </c>
      <c r="H51" s="18"/>
    </row>
    <row r="52" spans="1:8" x14ac:dyDescent="0.25">
      <c r="A52" s="13"/>
      <c r="B52" s="14" t="s">
        <v>138</v>
      </c>
      <c r="C52" s="15" t="s">
        <v>139</v>
      </c>
      <c r="D52" s="15" t="s">
        <v>16</v>
      </c>
      <c r="E52" s="16">
        <v>1775</v>
      </c>
      <c r="F52" s="16">
        <v>2568780</v>
      </c>
      <c r="G52" s="17">
        <f t="shared" si="0"/>
        <v>7.3275306239562847E-3</v>
      </c>
      <c r="H52" s="18"/>
    </row>
    <row r="53" spans="1:8" x14ac:dyDescent="0.25">
      <c r="A53" s="13"/>
      <c r="B53" s="14" t="s">
        <v>140</v>
      </c>
      <c r="C53" s="15" t="s">
        <v>141</v>
      </c>
      <c r="D53" s="15" t="s">
        <v>142</v>
      </c>
      <c r="E53" s="16">
        <v>2120</v>
      </c>
      <c r="F53" s="16">
        <v>5313250</v>
      </c>
      <c r="G53" s="17">
        <f t="shared" si="0"/>
        <v>1.5156222832525842E-2</v>
      </c>
      <c r="H53" s="18"/>
    </row>
    <row r="54" spans="1:8" x14ac:dyDescent="0.25">
      <c r="A54" s="13"/>
      <c r="B54" s="14" t="s">
        <v>143</v>
      </c>
      <c r="C54" s="15" t="s">
        <v>144</v>
      </c>
      <c r="D54" s="15" t="s">
        <v>76</v>
      </c>
      <c r="E54" s="16">
        <v>51</v>
      </c>
      <c r="F54" s="16">
        <v>463322.25</v>
      </c>
      <c r="G54" s="17">
        <f t="shared" si="0"/>
        <v>1.3216421708497146E-3</v>
      </c>
      <c r="H54" s="18"/>
    </row>
    <row r="55" spans="1:8" x14ac:dyDescent="0.25">
      <c r="A55" s="13"/>
      <c r="B55" s="14" t="s">
        <v>145</v>
      </c>
      <c r="C55" s="15" t="s">
        <v>146</v>
      </c>
      <c r="D55" s="15" t="s">
        <v>16</v>
      </c>
      <c r="E55" s="16">
        <v>312</v>
      </c>
      <c r="F55" s="16">
        <v>1807057.2</v>
      </c>
      <c r="G55" s="17">
        <f t="shared" si="0"/>
        <v>5.1546909319757613E-3</v>
      </c>
      <c r="H55" s="18"/>
    </row>
    <row r="56" spans="1:8" x14ac:dyDescent="0.25">
      <c r="A56" s="13"/>
      <c r="B56" s="14" t="s">
        <v>147</v>
      </c>
      <c r="C56" s="15" t="s">
        <v>148</v>
      </c>
      <c r="D56" s="15" t="s">
        <v>149</v>
      </c>
      <c r="E56" s="16">
        <v>945</v>
      </c>
      <c r="F56" s="16">
        <v>1802398.5</v>
      </c>
      <c r="G56" s="17">
        <f t="shared" si="0"/>
        <v>5.1414018348487894E-3</v>
      </c>
      <c r="H56" s="18"/>
    </row>
    <row r="57" spans="1:8" x14ac:dyDescent="0.25">
      <c r="A57" s="13"/>
      <c r="B57" s="14" t="s">
        <v>150</v>
      </c>
      <c r="C57" s="15" t="s">
        <v>151</v>
      </c>
      <c r="D57" s="15" t="s">
        <v>152</v>
      </c>
      <c r="E57" s="16">
        <v>1020</v>
      </c>
      <c r="F57" s="16">
        <v>3306738</v>
      </c>
      <c r="G57" s="17">
        <f t="shared" si="0"/>
        <v>9.4325804313331457E-3</v>
      </c>
      <c r="H57" s="18"/>
    </row>
    <row r="58" spans="1:8" x14ac:dyDescent="0.25">
      <c r="A58" s="13"/>
      <c r="B58" s="14" t="s">
        <v>153</v>
      </c>
      <c r="C58" s="15" t="s">
        <v>154</v>
      </c>
      <c r="D58" s="15" t="s">
        <v>45</v>
      </c>
      <c r="E58" s="16">
        <v>741</v>
      </c>
      <c r="F58" s="16">
        <v>4962995.7</v>
      </c>
      <c r="G58" s="17">
        <f t="shared" si="0"/>
        <v>1.4157110760093648E-2</v>
      </c>
      <c r="H58" s="18"/>
    </row>
    <row r="59" spans="1:8" x14ac:dyDescent="0.25">
      <c r="A59" s="13"/>
      <c r="B59" s="14" t="s">
        <v>155</v>
      </c>
      <c r="C59" s="15" t="s">
        <v>156</v>
      </c>
      <c r="D59" s="15" t="s">
        <v>157</v>
      </c>
      <c r="E59" s="16">
        <v>3903</v>
      </c>
      <c r="F59" s="16">
        <v>14321277.9</v>
      </c>
      <c r="G59" s="17">
        <f t="shared" si="0"/>
        <v>4.0851922853042441E-2</v>
      </c>
      <c r="H59" s="18"/>
    </row>
    <row r="60" spans="1:8" x14ac:dyDescent="0.25">
      <c r="A60" s="13"/>
      <c r="B60" s="14" t="s">
        <v>158</v>
      </c>
      <c r="C60" s="15" t="s">
        <v>159</v>
      </c>
      <c r="D60" s="15" t="s">
        <v>160</v>
      </c>
      <c r="E60" s="16">
        <v>13950</v>
      </c>
      <c r="F60" s="16">
        <v>5008050</v>
      </c>
      <c r="G60" s="17">
        <f t="shared" si="0"/>
        <v>1.4285629653494761E-2</v>
      </c>
      <c r="H60" s="18"/>
    </row>
    <row r="61" spans="1:8" x14ac:dyDescent="0.25">
      <c r="A61" s="13"/>
      <c r="B61" s="14" t="s">
        <v>161</v>
      </c>
      <c r="C61" s="15" t="s">
        <v>162</v>
      </c>
      <c r="D61" s="15" t="s">
        <v>163</v>
      </c>
      <c r="E61" s="16">
        <v>745</v>
      </c>
      <c r="F61" s="16">
        <v>7387047.5</v>
      </c>
      <c r="G61" s="17">
        <f t="shared" si="0"/>
        <v>2.1071799366574682E-2</v>
      </c>
      <c r="H61" s="18"/>
    </row>
    <row r="62" spans="1:8" x14ac:dyDescent="0.25">
      <c r="A62" s="13"/>
      <c r="B62" s="14" t="s">
        <v>164</v>
      </c>
      <c r="C62" s="15" t="s">
        <v>165</v>
      </c>
      <c r="D62" s="15" t="s">
        <v>42</v>
      </c>
      <c r="E62" s="16">
        <v>2175</v>
      </c>
      <c r="F62" s="16">
        <v>2879917.5</v>
      </c>
      <c r="G62" s="17">
        <f t="shared" si="0"/>
        <v>8.2150607197648776E-3</v>
      </c>
      <c r="H62" s="18"/>
    </row>
    <row r="63" spans="1:8" x14ac:dyDescent="0.25">
      <c r="A63" s="13"/>
      <c r="B63" s="14" t="s">
        <v>166</v>
      </c>
      <c r="C63" s="15" t="s">
        <v>167</v>
      </c>
      <c r="D63" s="15" t="s">
        <v>16</v>
      </c>
      <c r="E63" s="16">
        <v>3773</v>
      </c>
      <c r="F63" s="16">
        <v>5507825.4000000004</v>
      </c>
      <c r="G63" s="17">
        <f t="shared" si="0"/>
        <v>1.5711255650505018E-2</v>
      </c>
      <c r="H63" s="18"/>
    </row>
    <row r="64" spans="1:8" x14ac:dyDescent="0.25">
      <c r="A64" s="13"/>
      <c r="B64" s="14" t="s">
        <v>168</v>
      </c>
      <c r="C64" s="15" t="s">
        <v>169</v>
      </c>
      <c r="D64" s="15" t="s">
        <v>100</v>
      </c>
      <c r="E64" s="16">
        <v>5415</v>
      </c>
      <c r="F64" s="16">
        <v>3399537</v>
      </c>
      <c r="G64" s="17">
        <f t="shared" si="0"/>
        <v>9.6972926738656002E-3</v>
      </c>
      <c r="H64" s="18"/>
    </row>
    <row r="65" spans="1:15" x14ac:dyDescent="0.25">
      <c r="A65" s="13"/>
      <c r="B65" s="14" t="s">
        <v>170</v>
      </c>
      <c r="C65" s="15" t="s">
        <v>171</v>
      </c>
      <c r="D65" s="15" t="s">
        <v>172</v>
      </c>
      <c r="E65" s="16">
        <v>25793</v>
      </c>
      <c r="F65" s="16">
        <v>10999424.85</v>
      </c>
      <c r="G65" s="17">
        <f t="shared" si="0"/>
        <v>3.1376226237467109E-2</v>
      </c>
      <c r="H65" s="18"/>
    </row>
    <row r="66" spans="1:15" x14ac:dyDescent="0.25">
      <c r="A66" s="13"/>
      <c r="B66" s="14" t="s">
        <v>173</v>
      </c>
      <c r="C66" s="15" t="s">
        <v>174</v>
      </c>
      <c r="D66" s="15" t="s">
        <v>31</v>
      </c>
      <c r="E66" s="16">
        <v>2453</v>
      </c>
      <c r="F66" s="16">
        <v>3585918.05</v>
      </c>
      <c r="G66" s="17">
        <f t="shared" si="0"/>
        <v>1.0228950835171795E-2</v>
      </c>
      <c r="H66" s="18"/>
    </row>
    <row r="67" spans="1:15" x14ac:dyDescent="0.25">
      <c r="A67" s="13"/>
      <c r="B67" s="14" t="s">
        <v>175</v>
      </c>
      <c r="C67" s="15" t="s">
        <v>176</v>
      </c>
      <c r="D67" s="15" t="s">
        <v>177</v>
      </c>
      <c r="E67" s="16">
        <v>3706</v>
      </c>
      <c r="F67" s="16">
        <v>2412976.6</v>
      </c>
      <c r="G67" s="17">
        <f t="shared" si="0"/>
        <v>6.8830962291009413E-3</v>
      </c>
      <c r="H67" s="18"/>
    </row>
    <row r="68" spans="1:15" x14ac:dyDescent="0.25">
      <c r="A68" s="13"/>
      <c r="B68" s="14" t="s">
        <v>178</v>
      </c>
      <c r="C68" s="15" t="s">
        <v>179</v>
      </c>
      <c r="D68" s="15" t="s">
        <v>180</v>
      </c>
      <c r="E68" s="16">
        <v>2320</v>
      </c>
      <c r="F68" s="16">
        <v>1892308</v>
      </c>
      <c r="G68" s="17">
        <f t="shared" si="0"/>
        <v>5.3978716822606337E-3</v>
      </c>
      <c r="H68" s="18"/>
    </row>
    <row r="69" spans="1:15" x14ac:dyDescent="0.25">
      <c r="A69" s="13"/>
      <c r="B69" s="14" t="s">
        <v>181</v>
      </c>
      <c r="C69" s="15" t="s">
        <v>182</v>
      </c>
      <c r="D69" s="15" t="s">
        <v>76</v>
      </c>
      <c r="E69" s="16">
        <v>1185</v>
      </c>
      <c r="F69" s="16">
        <v>2582411.25</v>
      </c>
      <c r="G69" s="17">
        <f t="shared" si="0"/>
        <v>7.3664142192107658E-3</v>
      </c>
      <c r="H69" s="18"/>
    </row>
    <row r="70" spans="1:15" x14ac:dyDescent="0.25">
      <c r="A70" s="13"/>
      <c r="B70" s="14" t="s">
        <v>183</v>
      </c>
      <c r="C70" s="15" t="s">
        <v>184</v>
      </c>
      <c r="D70" s="15" t="s">
        <v>34</v>
      </c>
      <c r="E70" s="16">
        <v>441</v>
      </c>
      <c r="F70" s="16">
        <v>435156.75</v>
      </c>
      <c r="G70" s="17">
        <f t="shared" si="0"/>
        <v>1.2412991427238958E-3</v>
      </c>
      <c r="H70" s="18"/>
    </row>
    <row r="71" spans="1:15" x14ac:dyDescent="0.25">
      <c r="A71" s="13"/>
      <c r="B71" s="14" t="s">
        <v>185</v>
      </c>
      <c r="C71" s="15" t="s">
        <v>186</v>
      </c>
      <c r="D71" s="15" t="s">
        <v>45</v>
      </c>
      <c r="E71" s="16">
        <v>1296</v>
      </c>
      <c r="F71" s="16">
        <v>1608465.6</v>
      </c>
      <c r="G71" s="17">
        <f t="shared" ref="G71:G91" si="1">+F71/$F$103</f>
        <v>4.5882017695482759E-3</v>
      </c>
      <c r="H71" s="18"/>
    </row>
    <row r="72" spans="1:15" x14ac:dyDescent="0.25">
      <c r="A72" s="13"/>
      <c r="B72" s="14" t="s">
        <v>187</v>
      </c>
      <c r="C72" s="15" t="s">
        <v>188</v>
      </c>
      <c r="D72" s="15" t="s">
        <v>189</v>
      </c>
      <c r="E72" s="16">
        <v>135</v>
      </c>
      <c r="F72" s="16">
        <v>1122923.25</v>
      </c>
      <c r="G72" s="17">
        <f t="shared" si="1"/>
        <v>3.2031760223637366E-3</v>
      </c>
      <c r="H72" s="18"/>
    </row>
    <row r="73" spans="1:15" x14ac:dyDescent="0.25">
      <c r="A73" s="13"/>
      <c r="B73" s="14" t="s">
        <v>190</v>
      </c>
      <c r="C73" s="15" t="s">
        <v>191</v>
      </c>
      <c r="D73" s="15" t="s">
        <v>192</v>
      </c>
      <c r="E73" s="16">
        <v>360</v>
      </c>
      <c r="F73" s="16">
        <v>2508462</v>
      </c>
      <c r="G73" s="17">
        <f t="shared" si="1"/>
        <v>7.1554715172302144E-3</v>
      </c>
      <c r="H73" s="18"/>
    </row>
    <row r="74" spans="1:15" x14ac:dyDescent="0.25">
      <c r="A74" s="13"/>
      <c r="B74" s="14" t="s">
        <v>193</v>
      </c>
      <c r="C74" s="15" t="s">
        <v>194</v>
      </c>
      <c r="D74" s="15" t="s">
        <v>160</v>
      </c>
      <c r="E74" s="16">
        <v>2365</v>
      </c>
      <c r="F74" s="16">
        <v>1032913.75</v>
      </c>
      <c r="G74" s="17">
        <f t="shared" si="1"/>
        <v>2.9464209216166922E-3</v>
      </c>
      <c r="H74" s="18"/>
    </row>
    <row r="75" spans="1:15" x14ac:dyDescent="0.25">
      <c r="A75" s="13"/>
      <c r="B75" s="14" t="s">
        <v>195</v>
      </c>
      <c r="C75" s="15" t="s">
        <v>196</v>
      </c>
      <c r="D75" s="15" t="s">
        <v>197</v>
      </c>
      <c r="E75" s="16">
        <v>65</v>
      </c>
      <c r="F75" s="16">
        <v>172727.75</v>
      </c>
      <c r="G75" s="17">
        <f t="shared" si="1"/>
        <v>4.9271166769130291E-4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198</v>
      </c>
      <c r="C76" s="15" t="s">
        <v>199</v>
      </c>
      <c r="D76" s="15" t="s">
        <v>200</v>
      </c>
      <c r="E76" s="16">
        <v>8525</v>
      </c>
      <c r="F76" s="16">
        <v>5876708.75</v>
      </c>
      <c r="G76" s="17">
        <f t="shared" si="1"/>
        <v>1.6763507709378327E-2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201</v>
      </c>
      <c r="C77" s="15" t="s">
        <v>202</v>
      </c>
      <c r="D77" s="15" t="s">
        <v>203</v>
      </c>
      <c r="E77" s="16">
        <v>730</v>
      </c>
      <c r="F77" s="16">
        <v>1719077</v>
      </c>
      <c r="G77" s="17">
        <f t="shared" si="1"/>
        <v>4.9037244771599356E-3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204</v>
      </c>
      <c r="C78" s="15" t="s">
        <v>205</v>
      </c>
      <c r="D78" s="15" t="s">
        <v>31</v>
      </c>
      <c r="E78" s="16">
        <v>8945</v>
      </c>
      <c r="F78" s="16">
        <v>10395431.75</v>
      </c>
      <c r="G78" s="17">
        <f t="shared" si="1"/>
        <v>2.9653315775337894E-2</v>
      </c>
      <c r="H78" s="19"/>
    </row>
    <row r="79" spans="1:15" outlineLevel="1" x14ac:dyDescent="0.25">
      <c r="A79" s="13"/>
      <c r="B79" s="14" t="s">
        <v>206</v>
      </c>
      <c r="C79" s="15" t="s">
        <v>207</v>
      </c>
      <c r="D79" s="15" t="s">
        <v>28</v>
      </c>
      <c r="E79" s="16">
        <v>1185</v>
      </c>
      <c r="F79" s="16">
        <v>1642884</v>
      </c>
      <c r="G79" s="17">
        <f t="shared" si="1"/>
        <v>4.6863814034708295E-3</v>
      </c>
      <c r="H79" s="19"/>
    </row>
    <row r="80" spans="1:15" outlineLevel="1" x14ac:dyDescent="0.25">
      <c r="A80" s="13"/>
      <c r="B80" s="14" t="s">
        <v>208</v>
      </c>
      <c r="C80" s="15" t="s">
        <v>209</v>
      </c>
      <c r="D80" s="15" t="s">
        <v>31</v>
      </c>
      <c r="E80" s="16">
        <v>17008</v>
      </c>
      <c r="F80" s="16">
        <v>26048602.399999999</v>
      </c>
      <c r="G80" s="17">
        <f t="shared" si="1"/>
        <v>7.4304507119045293E-2</v>
      </c>
      <c r="H80" s="19"/>
    </row>
    <row r="81" spans="1:8" outlineLevel="1" x14ac:dyDescent="0.25">
      <c r="A81" s="13"/>
      <c r="B81" s="14" t="s">
        <v>210</v>
      </c>
      <c r="C81" s="15" t="s">
        <v>211</v>
      </c>
      <c r="D81" s="15" t="s">
        <v>212</v>
      </c>
      <c r="E81" s="16">
        <v>22130</v>
      </c>
      <c r="F81" s="16">
        <v>3700136</v>
      </c>
      <c r="G81" s="17">
        <f t="shared" si="1"/>
        <v>1.0554761346944119E-2</v>
      </c>
      <c r="H81" s="19"/>
    </row>
    <row r="82" spans="1:8" outlineLevel="1" x14ac:dyDescent="0.25">
      <c r="A82" s="13"/>
      <c r="B82" s="14" t="s">
        <v>213</v>
      </c>
      <c r="C82" s="15" t="s">
        <v>214</v>
      </c>
      <c r="D82" s="15" t="s">
        <v>42</v>
      </c>
      <c r="E82" s="16">
        <v>9112</v>
      </c>
      <c r="F82" s="16">
        <v>12819672.800000001</v>
      </c>
      <c r="G82" s="17">
        <f t="shared" si="1"/>
        <v>3.65685442237558E-2</v>
      </c>
      <c r="H82" s="19"/>
    </row>
    <row r="83" spans="1:8" outlineLevel="1" x14ac:dyDescent="0.25">
      <c r="A83" s="13"/>
      <c r="B83" s="14" t="s">
        <v>215</v>
      </c>
      <c r="C83" s="15" t="s">
        <v>216</v>
      </c>
      <c r="D83" s="15" t="s">
        <v>31</v>
      </c>
      <c r="E83" s="16">
        <v>12843</v>
      </c>
      <c r="F83" s="16">
        <v>10664185.050000001</v>
      </c>
      <c r="G83" s="17">
        <f t="shared" si="1"/>
        <v>3.0419943527048555E-2</v>
      </c>
      <c r="H83" s="19"/>
    </row>
    <row r="84" spans="1:8" outlineLevel="1" x14ac:dyDescent="0.25">
      <c r="A84" s="13"/>
      <c r="B84" s="14" t="s">
        <v>217</v>
      </c>
      <c r="C84" s="15" t="s">
        <v>218</v>
      </c>
      <c r="D84" s="15" t="s">
        <v>219</v>
      </c>
      <c r="E84" s="16">
        <v>2210</v>
      </c>
      <c r="F84" s="16">
        <v>2562274</v>
      </c>
      <c r="G84" s="17">
        <f t="shared" si="1"/>
        <v>7.3089720419681585E-3</v>
      </c>
      <c r="H84" s="19"/>
    </row>
    <row r="85" spans="1:8" outlineLevel="1" x14ac:dyDescent="0.25">
      <c r="A85" s="13"/>
      <c r="B85" s="14" t="s">
        <v>220</v>
      </c>
      <c r="C85" s="15" t="s">
        <v>221</v>
      </c>
      <c r="D85" s="15" t="s">
        <v>132</v>
      </c>
      <c r="E85" s="16">
        <v>2970</v>
      </c>
      <c r="F85" s="16">
        <v>10902721.5</v>
      </c>
      <c r="G85" s="17">
        <f t="shared" si="1"/>
        <v>3.1100376706341765E-2</v>
      </c>
      <c r="H85" s="20"/>
    </row>
    <row r="86" spans="1:8" outlineLevel="1" x14ac:dyDescent="0.25">
      <c r="A86" s="13"/>
      <c r="B86" s="14" t="s">
        <v>222</v>
      </c>
      <c r="C86" s="15" t="s">
        <v>223</v>
      </c>
      <c r="D86" s="15" t="s">
        <v>224</v>
      </c>
      <c r="E86" s="16">
        <v>737</v>
      </c>
      <c r="F86" s="16">
        <v>3817512.6</v>
      </c>
      <c r="G86" s="17">
        <f t="shared" si="1"/>
        <v>1.0889582013188744E-2</v>
      </c>
      <c r="H86" s="19"/>
    </row>
    <row r="87" spans="1:8" hidden="1" outlineLevel="1" x14ac:dyDescent="0.25">
      <c r="A87" s="13"/>
      <c r="B87" s="15"/>
      <c r="C87" s="15"/>
      <c r="D87" s="15"/>
      <c r="E87" s="21"/>
      <c r="F87" s="15">
        <v>0</v>
      </c>
      <c r="G87" s="17">
        <f t="shared" si="1"/>
        <v>0</v>
      </c>
      <c r="H87" s="19" t="e">
        <v>#N/A</v>
      </c>
    </row>
    <row r="88" spans="1:8" hidden="1" outlineLevel="1" x14ac:dyDescent="0.25">
      <c r="A88" s="13"/>
      <c r="B88" s="15"/>
      <c r="C88" s="15"/>
      <c r="D88" s="15"/>
      <c r="E88" s="21"/>
      <c r="F88" s="15">
        <v>0</v>
      </c>
      <c r="G88" s="17">
        <f t="shared" si="1"/>
        <v>0</v>
      </c>
      <c r="H88" s="19" t="e">
        <v>#N/A</v>
      </c>
    </row>
    <row r="89" spans="1:8" hidden="1" outlineLevel="1" x14ac:dyDescent="0.25">
      <c r="A89" s="13"/>
      <c r="B89" s="15"/>
      <c r="C89" s="22"/>
      <c r="D89" s="22"/>
      <c r="E89" s="23"/>
      <c r="F89" s="15">
        <v>0</v>
      </c>
      <c r="G89" s="17">
        <f t="shared" si="1"/>
        <v>0</v>
      </c>
      <c r="H89" s="19" t="e">
        <v>#N/A</v>
      </c>
    </row>
    <row r="90" spans="1:8" x14ac:dyDescent="0.25">
      <c r="B90" s="24"/>
      <c r="C90" s="22"/>
      <c r="D90" s="22"/>
      <c r="E90" s="25"/>
      <c r="F90" s="26"/>
      <c r="G90" s="27">
        <f t="shared" si="1"/>
        <v>0</v>
      </c>
      <c r="H90" s="19"/>
    </row>
    <row r="91" spans="1:8" x14ac:dyDescent="0.25">
      <c r="A91" s="28"/>
      <c r="B91" s="22"/>
      <c r="C91" s="22" t="s">
        <v>225</v>
      </c>
      <c r="D91" s="22"/>
      <c r="E91" s="29"/>
      <c r="F91" s="30">
        <f>SUM(F7:F90)</f>
        <v>342363737.84999996</v>
      </c>
      <c r="G91" s="31">
        <f t="shared" si="1"/>
        <v>0.9766039807332727</v>
      </c>
      <c r="H91" s="32"/>
    </row>
    <row r="92" spans="1:8" x14ac:dyDescent="0.25">
      <c r="A92" s="28"/>
    </row>
    <row r="93" spans="1:8" x14ac:dyDescent="0.25">
      <c r="A93" s="28"/>
      <c r="B93" s="33"/>
      <c r="C93" s="33" t="s">
        <v>226</v>
      </c>
      <c r="D93" s="33"/>
      <c r="E93" s="33"/>
      <c r="F93" s="33" t="s">
        <v>11</v>
      </c>
      <c r="G93" s="34" t="s">
        <v>12</v>
      </c>
      <c r="H93" s="33" t="s">
        <v>13</v>
      </c>
    </row>
    <row r="94" spans="1:8" x14ac:dyDescent="0.25">
      <c r="A94" s="35" t="s">
        <v>227</v>
      </c>
      <c r="B94" s="36"/>
      <c r="C94" s="22" t="s">
        <v>228</v>
      </c>
      <c r="D94" s="15"/>
      <c r="E94" s="21"/>
      <c r="F94" s="37" t="s">
        <v>229</v>
      </c>
      <c r="G94" s="31">
        <v>0</v>
      </c>
      <c r="H94" s="15"/>
    </row>
    <row r="95" spans="1:8" x14ac:dyDescent="0.25">
      <c r="A95" s="28"/>
      <c r="B95" s="36" t="s">
        <v>230</v>
      </c>
      <c r="C95" s="22" t="s">
        <v>231</v>
      </c>
      <c r="D95" s="22"/>
      <c r="E95" s="29"/>
      <c r="F95" s="16">
        <v>5340733.16</v>
      </c>
      <c r="G95" s="31">
        <f>+F95/$F$103</f>
        <v>1.5234619463044255E-2</v>
      </c>
      <c r="H95" s="15"/>
    </row>
    <row r="96" spans="1:8" x14ac:dyDescent="0.25">
      <c r="A96" s="28"/>
      <c r="B96" s="36"/>
      <c r="C96" s="22" t="s">
        <v>232</v>
      </c>
      <c r="D96" s="15"/>
      <c r="E96" s="21"/>
      <c r="F96" s="29" t="s">
        <v>229</v>
      </c>
      <c r="G96" s="31">
        <v>0</v>
      </c>
      <c r="H96" s="15"/>
    </row>
    <row r="97" spans="1:8" x14ac:dyDescent="0.25">
      <c r="A97" s="28"/>
      <c r="B97" s="36"/>
      <c r="C97" s="22" t="s">
        <v>233</v>
      </c>
      <c r="D97" s="15"/>
      <c r="E97" s="21"/>
      <c r="F97" s="29" t="s">
        <v>229</v>
      </c>
      <c r="G97" s="31">
        <v>0</v>
      </c>
      <c r="H97" s="15"/>
    </row>
    <row r="98" spans="1:8" x14ac:dyDescent="0.25">
      <c r="A98" s="36" t="s">
        <v>234</v>
      </c>
      <c r="B98" s="36"/>
      <c r="C98" s="22" t="s">
        <v>235</v>
      </c>
      <c r="D98" s="15"/>
      <c r="E98" s="21"/>
      <c r="F98" s="29" t="s">
        <v>229</v>
      </c>
      <c r="G98" s="31">
        <v>0</v>
      </c>
      <c r="H98" s="15"/>
    </row>
    <row r="99" spans="1:8" x14ac:dyDescent="0.25">
      <c r="A99" s="28"/>
      <c r="B99" s="15" t="s">
        <v>234</v>
      </c>
      <c r="C99" s="15" t="s">
        <v>236</v>
      </c>
      <c r="D99" s="15"/>
      <c r="E99" s="21"/>
      <c r="F99" s="16">
        <v>2861105.83</v>
      </c>
      <c r="G99" s="31">
        <f>+F99/$F$103</f>
        <v>8.1613998036830192E-3</v>
      </c>
      <c r="H99" s="15"/>
    </row>
    <row r="100" spans="1:8" x14ac:dyDescent="0.25">
      <c r="A100" s="28"/>
      <c r="B100" s="36"/>
      <c r="C100" s="15"/>
      <c r="D100" s="15"/>
      <c r="E100" s="21"/>
      <c r="F100" s="37"/>
      <c r="G100" s="31"/>
      <c r="H100" s="15"/>
    </row>
    <row r="101" spans="1:8" x14ac:dyDescent="0.25">
      <c r="A101" s="28"/>
      <c r="B101" s="36"/>
      <c r="C101" s="15" t="s">
        <v>237</v>
      </c>
      <c r="D101" s="15"/>
      <c r="E101" s="21"/>
      <c r="F101" s="38">
        <f>SUM(F94:F100)</f>
        <v>8201838.9900000002</v>
      </c>
      <c r="G101" s="31">
        <f>+F101/$F$103</f>
        <v>2.3396019266727276E-2</v>
      </c>
      <c r="H101" s="15"/>
    </row>
    <row r="102" spans="1:8" x14ac:dyDescent="0.25">
      <c r="A102" s="28"/>
      <c r="B102" s="36"/>
      <c r="C102" s="15"/>
      <c r="D102" s="15"/>
      <c r="E102" s="21"/>
      <c r="F102" s="38"/>
      <c r="G102" s="31"/>
      <c r="H102" s="15"/>
    </row>
    <row r="103" spans="1:8" x14ac:dyDescent="0.25">
      <c r="A103" s="28"/>
      <c r="B103" s="39"/>
      <c r="C103" s="40" t="s">
        <v>238</v>
      </c>
      <c r="D103" s="41"/>
      <c r="E103" s="42"/>
      <c r="F103" s="42">
        <f>+F101+F91</f>
        <v>350565576.83999997</v>
      </c>
      <c r="G103" s="43">
        <v>1</v>
      </c>
      <c r="H103" s="15"/>
    </row>
    <row r="104" spans="1:8" x14ac:dyDescent="0.25">
      <c r="A104" s="28"/>
      <c r="F104" s="44"/>
    </row>
    <row r="105" spans="1:8" x14ac:dyDescent="0.25">
      <c r="A105" s="28"/>
      <c r="C105" s="22" t="s">
        <v>239</v>
      </c>
      <c r="D105" s="45"/>
      <c r="F105" s="4">
        <v>0</v>
      </c>
    </row>
    <row r="106" spans="1:8" x14ac:dyDescent="0.25">
      <c r="A106" s="28"/>
      <c r="C106" s="22" t="s">
        <v>240</v>
      </c>
      <c r="D106" s="46"/>
    </row>
    <row r="107" spans="1:8" x14ac:dyDescent="0.25">
      <c r="A107" s="28"/>
      <c r="C107" s="22" t="s">
        <v>241</v>
      </c>
      <c r="D107" s="46"/>
    </row>
    <row r="108" spans="1:8" x14ac:dyDescent="0.25">
      <c r="A108" s="28"/>
      <c r="C108" s="22" t="s">
        <v>242</v>
      </c>
      <c r="D108" s="47">
        <v>25.7912</v>
      </c>
    </row>
    <row r="109" spans="1:8" x14ac:dyDescent="0.25">
      <c r="A109" s="48" t="s">
        <v>243</v>
      </c>
      <c r="C109" s="22" t="s">
        <v>244</v>
      </c>
      <c r="D109" s="47">
        <v>25.980799999999999</v>
      </c>
    </row>
    <row r="110" spans="1:8" x14ac:dyDescent="0.25">
      <c r="A110" s="28"/>
      <c r="C110" s="22" t="s">
        <v>245</v>
      </c>
      <c r="D110" s="49"/>
    </row>
    <row r="111" spans="1:8" x14ac:dyDescent="0.25">
      <c r="A111" s="28"/>
      <c r="C111" s="22" t="s">
        <v>246</v>
      </c>
      <c r="D111" s="46">
        <v>0</v>
      </c>
    </row>
    <row r="112" spans="1:8" x14ac:dyDescent="0.25">
      <c r="A112" s="28"/>
      <c r="C112" s="22" t="s">
        <v>247</v>
      </c>
      <c r="D112" s="46">
        <v>0</v>
      </c>
      <c r="F112" s="44"/>
      <c r="G112" s="50"/>
    </row>
    <row r="113" spans="1:8" x14ac:dyDescent="0.25">
      <c r="A113" s="28"/>
      <c r="B113" s="51"/>
      <c r="C113" s="13"/>
    </row>
    <row r="114" spans="1:8" x14ac:dyDescent="0.25">
      <c r="A114" s="28"/>
      <c r="F114" s="4"/>
    </row>
    <row r="115" spans="1:8" x14ac:dyDescent="0.25">
      <c r="A115" s="28"/>
      <c r="C115" s="33" t="s">
        <v>248</v>
      </c>
      <c r="D115" s="33"/>
      <c r="E115" s="33"/>
      <c r="F115" s="33"/>
      <c r="G115" s="34"/>
      <c r="H115" s="33"/>
    </row>
    <row r="116" spans="1:8" x14ac:dyDescent="0.25">
      <c r="A116" s="28" t="s">
        <v>249</v>
      </c>
      <c r="C116" s="33" t="s">
        <v>250</v>
      </c>
      <c r="D116" s="33"/>
      <c r="E116" s="33"/>
      <c r="F116" s="33" t="s">
        <v>11</v>
      </c>
      <c r="G116" s="34" t="s">
        <v>12</v>
      </c>
      <c r="H116" s="33" t="s">
        <v>13</v>
      </c>
    </row>
    <row r="117" spans="1:8" x14ac:dyDescent="0.25">
      <c r="A117" s="36" t="s">
        <v>251</v>
      </c>
      <c r="C117" s="22" t="s">
        <v>252</v>
      </c>
      <c r="D117" s="15"/>
      <c r="E117" s="21"/>
      <c r="F117" s="52">
        <f>SUMIF(Table134567685611[[Industry ]],A116,Table134567685611[Market Value])</f>
        <v>0</v>
      </c>
      <c r="G117" s="53">
        <f>+F117/$F$103</f>
        <v>0</v>
      </c>
      <c r="H117" s="15"/>
    </row>
    <row r="118" spans="1:8" x14ac:dyDescent="0.25">
      <c r="A118" s="28"/>
      <c r="C118" s="15" t="s">
        <v>253</v>
      </c>
      <c r="D118" s="15"/>
      <c r="E118" s="21"/>
      <c r="F118" s="52">
        <f>SUMIF(Table134567685611[[Industry ]],A117,Table134567685611[Market Value])</f>
        <v>0</v>
      </c>
      <c r="G118" s="53">
        <f>+F118/$F$103</f>
        <v>0</v>
      </c>
      <c r="H118" s="15"/>
    </row>
    <row r="119" spans="1:8" x14ac:dyDescent="0.25">
      <c r="A119" s="28"/>
      <c r="C119" s="15" t="s">
        <v>254</v>
      </c>
      <c r="D119" s="15"/>
      <c r="E119" s="21"/>
      <c r="F119" s="52">
        <f>SUMIF($E$131:$E$138,C119,H131:H138)</f>
        <v>0</v>
      </c>
      <c r="G119" s="53">
        <f>+F119/$F$103</f>
        <v>0</v>
      </c>
      <c r="H119" s="15"/>
    </row>
    <row r="120" spans="1:8" x14ac:dyDescent="0.25">
      <c r="A120" s="28"/>
      <c r="C120" s="15" t="s">
        <v>255</v>
      </c>
      <c r="D120" s="15"/>
      <c r="E120" s="21"/>
      <c r="F120" s="52">
        <f t="shared" ref="F120:F128" si="2">SUMIF($E$131:$E$138,C120,H132:H139)</f>
        <v>0</v>
      </c>
      <c r="G120" s="53">
        <f t="shared" ref="G120:G128" si="3">+F120/$F$103</f>
        <v>0</v>
      </c>
      <c r="H120" s="15"/>
    </row>
    <row r="121" spans="1:8" x14ac:dyDescent="0.25">
      <c r="A121" s="28"/>
      <c r="C121" s="15" t="s">
        <v>256</v>
      </c>
      <c r="D121" s="15"/>
      <c r="E121" s="21"/>
      <c r="F121" s="52">
        <f t="shared" si="2"/>
        <v>0</v>
      </c>
      <c r="G121" s="53">
        <f t="shared" si="3"/>
        <v>0</v>
      </c>
      <c r="H121" s="15"/>
    </row>
    <row r="122" spans="1:8" x14ac:dyDescent="0.25">
      <c r="A122" s="28"/>
      <c r="C122" s="15" t="s">
        <v>257</v>
      </c>
      <c r="D122" s="15"/>
      <c r="E122" s="21"/>
      <c r="F122" s="52">
        <f t="shared" si="2"/>
        <v>0</v>
      </c>
      <c r="G122" s="53">
        <f t="shared" si="3"/>
        <v>0</v>
      </c>
      <c r="H122" s="15"/>
    </row>
    <row r="123" spans="1:8" x14ac:dyDescent="0.25">
      <c r="C123" s="15" t="s">
        <v>258</v>
      </c>
      <c r="D123" s="15"/>
      <c r="E123" s="21"/>
      <c r="F123" s="52">
        <f t="shared" si="2"/>
        <v>0</v>
      </c>
      <c r="G123" s="53">
        <f t="shared" si="3"/>
        <v>0</v>
      </c>
      <c r="H123" s="15"/>
    </row>
    <row r="124" spans="1:8" x14ac:dyDescent="0.25">
      <c r="C124" s="15" t="s">
        <v>259</v>
      </c>
      <c r="D124" s="15"/>
      <c r="E124" s="21"/>
      <c r="F124" s="52">
        <f t="shared" si="2"/>
        <v>0</v>
      </c>
      <c r="G124" s="53">
        <f t="shared" si="3"/>
        <v>0</v>
      </c>
      <c r="H124" s="15"/>
    </row>
    <row r="125" spans="1:8" x14ac:dyDescent="0.25">
      <c r="C125" s="15" t="s">
        <v>260</v>
      </c>
      <c r="D125" s="15"/>
      <c r="E125" s="21"/>
      <c r="F125" s="52">
        <f t="shared" si="2"/>
        <v>0</v>
      </c>
      <c r="G125" s="53">
        <f t="shared" si="3"/>
        <v>0</v>
      </c>
      <c r="H125" s="15"/>
    </row>
    <row r="126" spans="1:8" x14ac:dyDescent="0.25">
      <c r="C126" s="15" t="s">
        <v>261</v>
      </c>
      <c r="D126" s="15"/>
      <c r="E126" s="21"/>
      <c r="F126" s="52">
        <f>SUMIF($E$131:$E$138,C126,H138:H145)</f>
        <v>0</v>
      </c>
      <c r="G126" s="53">
        <f t="shared" si="3"/>
        <v>0</v>
      </c>
      <c r="H126" s="15"/>
    </row>
    <row r="127" spans="1:8" x14ac:dyDescent="0.25">
      <c r="C127" s="15" t="s">
        <v>262</v>
      </c>
      <c r="D127" s="15"/>
      <c r="E127" s="21"/>
      <c r="F127" s="52">
        <f t="shared" si="2"/>
        <v>0</v>
      </c>
      <c r="G127" s="53">
        <f t="shared" si="3"/>
        <v>0</v>
      </c>
      <c r="H127" s="15"/>
    </row>
    <row r="128" spans="1:8" x14ac:dyDescent="0.25">
      <c r="C128" s="15" t="s">
        <v>263</v>
      </c>
      <c r="D128" s="15"/>
      <c r="E128" s="21"/>
      <c r="F128" s="52">
        <f t="shared" si="2"/>
        <v>0</v>
      </c>
      <c r="G128" s="53">
        <f t="shared" si="3"/>
        <v>0</v>
      </c>
      <c r="H128" s="15"/>
    </row>
    <row r="131" spans="5:8" x14ac:dyDescent="0.25">
      <c r="E131" s="15" t="s">
        <v>254</v>
      </c>
      <c r="F131" s="15" t="s">
        <v>264</v>
      </c>
      <c r="G131" s="7">
        <f t="shared" ref="G131:G138" si="4">SUMIF($H$7:$H$74,F131,$E$7:$E$74)</f>
        <v>0</v>
      </c>
      <c r="H131" s="1">
        <f t="shared" ref="H131:H138" si="5">SUMIF($H$7:$H$74,F131,$F$7:$F$74)</f>
        <v>0</v>
      </c>
    </row>
    <row r="132" spans="5:8" x14ac:dyDescent="0.25">
      <c r="E132" s="15" t="s">
        <v>254</v>
      </c>
      <c r="F132" s="15" t="s">
        <v>265</v>
      </c>
      <c r="G132" s="7">
        <f t="shared" si="4"/>
        <v>0</v>
      </c>
      <c r="H132" s="1">
        <f t="shared" si="5"/>
        <v>0</v>
      </c>
    </row>
    <row r="133" spans="5:8" x14ac:dyDescent="0.25">
      <c r="E133" s="15" t="s">
        <v>254</v>
      </c>
      <c r="F133" s="15" t="s">
        <v>266</v>
      </c>
      <c r="G133" s="7">
        <f t="shared" si="4"/>
        <v>0</v>
      </c>
      <c r="H133" s="1">
        <f t="shared" si="5"/>
        <v>0</v>
      </c>
    </row>
    <row r="134" spans="5:8" x14ac:dyDescent="0.25">
      <c r="E134" s="15" t="s">
        <v>256</v>
      </c>
      <c r="F134" s="15" t="s">
        <v>267</v>
      </c>
      <c r="G134" s="7">
        <f t="shared" si="4"/>
        <v>0</v>
      </c>
      <c r="H134" s="1">
        <f t="shared" si="5"/>
        <v>0</v>
      </c>
    </row>
    <row r="135" spans="5:8" x14ac:dyDescent="0.25">
      <c r="E135" s="15" t="s">
        <v>257</v>
      </c>
      <c r="F135" s="15" t="s">
        <v>268</v>
      </c>
      <c r="G135" s="7">
        <f t="shared" si="4"/>
        <v>0</v>
      </c>
      <c r="H135" s="1">
        <f t="shared" si="5"/>
        <v>0</v>
      </c>
    </row>
    <row r="136" spans="5:8" x14ac:dyDescent="0.25">
      <c r="E136" s="15" t="s">
        <v>254</v>
      </c>
      <c r="F136" s="15" t="s">
        <v>269</v>
      </c>
      <c r="G136" s="7">
        <f t="shared" si="4"/>
        <v>0</v>
      </c>
      <c r="H136" s="1">
        <f t="shared" si="5"/>
        <v>0</v>
      </c>
    </row>
    <row r="137" spans="5:8" x14ac:dyDescent="0.25">
      <c r="E137" s="15" t="s">
        <v>257</v>
      </c>
      <c r="F137" s="15" t="s">
        <v>270</v>
      </c>
      <c r="G137" s="7">
        <f t="shared" si="4"/>
        <v>0</v>
      </c>
      <c r="H137" s="1">
        <f t="shared" si="5"/>
        <v>0</v>
      </c>
    </row>
    <row r="138" spans="5:8" x14ac:dyDescent="0.25">
      <c r="E138" s="15" t="s">
        <v>254</v>
      </c>
      <c r="F138" s="15" t="s">
        <v>271</v>
      </c>
      <c r="G138" s="7">
        <f t="shared" si="4"/>
        <v>0</v>
      </c>
      <c r="H138" s="1">
        <f t="shared" si="5"/>
        <v>0</v>
      </c>
    </row>
    <row r="139" spans="5:8" x14ac:dyDescent="0.25">
      <c r="G139" s="7" t="s">
        <v>272</v>
      </c>
      <c r="H139" s="1" t="s">
        <v>272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2024-06-06T07:42:56Z</dcterms:created>
  <dcterms:modified xsi:type="dcterms:W3CDTF">2024-06-06T07:43:05Z</dcterms:modified>
</cp:coreProperties>
</file>