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VEN27139\Desktop\"/>
    </mc:Choice>
  </mc:AlternateContent>
  <xr:revisionPtr revIDLastSave="0" documentId="8_{1C6B6AF7-C57F-4FB3-AF2A-638359E4972D}" xr6:coauthVersionLast="47" xr6:coauthVersionMax="47" xr10:uidLastSave="{00000000-0000-0000-0000-000000000000}"/>
  <bookViews>
    <workbookView xWindow="-120" yWindow="-120" windowWidth="20730" windowHeight="11160" xr2:uid="{47E4C0FB-9CD1-4C1A-A099-A91A5B81BA68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4" i="1" l="1"/>
  <c r="F118" i="1" s="1"/>
  <c r="G118" i="1" s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F124" i="1"/>
  <c r="G124" i="1" s="1"/>
  <c r="F123" i="1"/>
  <c r="G123" i="1" s="1"/>
  <c r="F122" i="1"/>
  <c r="G122" i="1" s="1"/>
  <c r="F121" i="1"/>
  <c r="F120" i="1"/>
  <c r="G120" i="1" s="1"/>
  <c r="F119" i="1"/>
  <c r="G119" i="1" s="1"/>
  <c r="F117" i="1"/>
  <c r="F116" i="1"/>
  <c r="G116" i="1" s="1"/>
  <c r="F115" i="1"/>
  <c r="G115" i="1" s="1"/>
  <c r="F114" i="1"/>
  <c r="G114" i="1" s="1"/>
  <c r="F113" i="1"/>
  <c r="F97" i="1"/>
  <c r="F99" i="1" s="1"/>
  <c r="F87" i="1"/>
  <c r="G87" i="1" s="1"/>
  <c r="G18" i="1" l="1"/>
  <c r="G91" i="1"/>
  <c r="G81" i="1"/>
  <c r="G73" i="1"/>
  <c r="G65" i="1"/>
  <c r="G57" i="1"/>
  <c r="G49" i="1"/>
  <c r="G41" i="1"/>
  <c r="G33" i="1"/>
  <c r="G25" i="1"/>
  <c r="G17" i="1"/>
  <c r="G9" i="1"/>
  <c r="G80" i="1"/>
  <c r="G72" i="1"/>
  <c r="G64" i="1"/>
  <c r="G56" i="1"/>
  <c r="G48" i="1"/>
  <c r="G40" i="1"/>
  <c r="G32" i="1"/>
  <c r="G24" i="1"/>
  <c r="G16" i="1"/>
  <c r="G8" i="1"/>
  <c r="G7" i="1"/>
  <c r="G27" i="1"/>
  <c r="G82" i="1"/>
  <c r="G50" i="1"/>
  <c r="G10" i="1"/>
  <c r="G95" i="1"/>
  <c r="G34" i="1"/>
  <c r="G121" i="1"/>
  <c r="G117" i="1"/>
  <c r="G113" i="1"/>
  <c r="G79" i="1"/>
  <c r="G71" i="1"/>
  <c r="G63" i="1"/>
  <c r="G55" i="1"/>
  <c r="G47" i="1"/>
  <c r="G39" i="1"/>
  <c r="G31" i="1"/>
  <c r="G23" i="1"/>
  <c r="G15" i="1"/>
  <c r="G86" i="1"/>
  <c r="G78" i="1"/>
  <c r="G70" i="1"/>
  <c r="G62" i="1"/>
  <c r="G54" i="1"/>
  <c r="G46" i="1"/>
  <c r="G38" i="1"/>
  <c r="G30" i="1"/>
  <c r="G22" i="1"/>
  <c r="G14" i="1"/>
  <c r="G85" i="1"/>
  <c r="G77" i="1"/>
  <c r="G69" i="1"/>
  <c r="G61" i="1"/>
  <c r="G53" i="1"/>
  <c r="G45" i="1"/>
  <c r="G37" i="1"/>
  <c r="G29" i="1"/>
  <c r="G21" i="1"/>
  <c r="G13" i="1"/>
  <c r="G84" i="1"/>
  <c r="G76" i="1"/>
  <c r="G68" i="1"/>
  <c r="G60" i="1"/>
  <c r="G52" i="1"/>
  <c r="G44" i="1"/>
  <c r="G36" i="1"/>
  <c r="G28" i="1"/>
  <c r="G20" i="1"/>
  <c r="G12" i="1"/>
  <c r="G83" i="1"/>
  <c r="G75" i="1"/>
  <c r="G67" i="1"/>
  <c r="G59" i="1"/>
  <c r="G51" i="1"/>
  <c r="G43" i="1"/>
  <c r="G35" i="1"/>
  <c r="G19" i="1"/>
  <c r="G11" i="1"/>
  <c r="G74" i="1"/>
  <c r="G66" i="1"/>
  <c r="G58" i="1"/>
  <c r="G42" i="1"/>
  <c r="G26" i="1"/>
  <c r="G97" i="1"/>
</calcChain>
</file>

<file path=xl/sharedStrings.xml><?xml version="1.0" encoding="utf-8"?>
<sst xmlns="http://schemas.openxmlformats.org/spreadsheetml/2006/main" count="321" uniqueCount="274">
  <si>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</si>
  <si>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</si>
  <si>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</si>
  <si>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</si>
  <si>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</si>
  <si>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</si>
  <si>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31-05-2024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</si>
  <si>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</si>
  <si>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</si>
  <si>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</si>
  <si>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</si>
  <si>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</si>
  <si>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</si>
  <si>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</si>
  <si>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INE030A01027</t>
  </si>
  <si>
    <t>HINDUSTAN UNILEVER LIMITED</t>
  </si>
  <si>
    <t>Manufacture of soap all forms</t>
  </si>
  <si>
    <t>INE154A01025</t>
  </si>
  <si>
    <t>ITC LTD</t>
  </si>
  <si>
    <t>Manufacture of cigarettes, cigarette tobacco</t>
  </si>
  <si>
    <t>INE021A01026</t>
  </si>
  <si>
    <t>ASIAN PAINTS LTD.</t>
  </si>
  <si>
    <t>Manufacture of paints and varnishes, enamels or lacquers</t>
  </si>
  <si>
    <t>INE155A01022</t>
  </si>
  <si>
    <t>TATA MOTORS LTD</t>
  </si>
  <si>
    <t>Manufacture of commercial vehicles such as vans, lorries, over-the-road</t>
  </si>
  <si>
    <t>INE062A01020</t>
  </si>
  <si>
    <t>STATE BANK OF INDIA</t>
  </si>
  <si>
    <t>Monetary intermediation of commercial banks, saving banks. postal savings</t>
  </si>
  <si>
    <t>INE918I01026</t>
  </si>
  <si>
    <t>BAJAJ FINSERV LTD</t>
  </si>
  <si>
    <t>Other credit granting</t>
  </si>
  <si>
    <t>INE073K01018</t>
  </si>
  <si>
    <t>Sona BLW Precision Forgings Limited</t>
  </si>
  <si>
    <t>Manufacture of diverse parts and accessories for motor vehecles sucs as brakes,</t>
  </si>
  <si>
    <t>INE238A01034</t>
  </si>
  <si>
    <t>AXIS BANK</t>
  </si>
  <si>
    <t>INE151A01013</t>
  </si>
  <si>
    <t>Tata Communications Limited</t>
  </si>
  <si>
    <t>Other telecommunications activities</t>
  </si>
  <si>
    <t>INE562A01011</t>
  </si>
  <si>
    <t>Indian Bank</t>
  </si>
  <si>
    <t>INE020B01018</t>
  </si>
  <si>
    <t>Rec ltd</t>
  </si>
  <si>
    <t>INE259A01022</t>
  </si>
  <si>
    <t>Colgate Palmolive (India) Limited</t>
  </si>
  <si>
    <t>Manufacture of preparations for oral or dental hygiene</t>
  </si>
  <si>
    <t>INE467B01029</t>
  </si>
  <si>
    <t>TATA CONSULTANCY SERVICES LIMITED</t>
  </si>
  <si>
    <t>Computer consultancy</t>
  </si>
  <si>
    <t>INE326A01037</t>
  </si>
  <si>
    <t>Lupin Limited</t>
  </si>
  <si>
    <t>Manufacture of medicinal substances used in the manufacture of pharmaceuticals:</t>
  </si>
  <si>
    <t>INE262H01021</t>
  </si>
  <si>
    <t>Persistent Systems Ltd</t>
  </si>
  <si>
    <t>Writing , modifying, testing of computer program</t>
  </si>
  <si>
    <t>INE192R01011</t>
  </si>
  <si>
    <t>Avenue Supermarts Pvt Ltd</t>
  </si>
  <si>
    <t>Retail sale in non-specialized stores with food, beverages or tobacco</t>
  </si>
  <si>
    <t>INE481G01011</t>
  </si>
  <si>
    <t>UltraTech Cement Limited</t>
  </si>
  <si>
    <t>Manufacture of clinkers and cement</t>
  </si>
  <si>
    <t>INE476A01022</t>
  </si>
  <si>
    <t>CANARA BANK LTD</t>
  </si>
  <si>
    <t>INE121J01017</t>
  </si>
  <si>
    <t>Indus Towers Ltd</t>
  </si>
  <si>
    <t>Activities of maintaining and operating pageing</t>
  </si>
  <si>
    <t>INE0J1Y01017</t>
  </si>
  <si>
    <t>LIFE INSURANCE CORP Ltd.</t>
  </si>
  <si>
    <t>Life insurance</t>
  </si>
  <si>
    <t>INE029A01011</t>
  </si>
  <si>
    <t>Bharat Petroleum Corporation Limited</t>
  </si>
  <si>
    <t>Production of liquid and gaseous fuels, illuminating oils, lubricating</t>
  </si>
  <si>
    <t>INE089A01023</t>
  </si>
  <si>
    <t>Dr. Reddy's Laboratories Limited</t>
  </si>
  <si>
    <t>INE758T01015</t>
  </si>
  <si>
    <t>ZOMATO Ltd</t>
  </si>
  <si>
    <t>Other information service activities n.e.c.</t>
  </si>
  <si>
    <t>INE787D01026</t>
  </si>
  <si>
    <t>Balkrishna Industries Ltd</t>
  </si>
  <si>
    <t>Manufacture of rubber tyres and tubes n.e.c.</t>
  </si>
  <si>
    <t>INE880J01026</t>
  </si>
  <si>
    <t>JSW INFRASTRUCTURE LIMITED</t>
  </si>
  <si>
    <t>Cargo handling incidental to water transport</t>
  </si>
  <si>
    <t>INE280A01028</t>
  </si>
  <si>
    <t>Titan Company Limited</t>
  </si>
  <si>
    <t>Manufacture of jewellery of gold, silver and other precious or base metal</t>
  </si>
  <si>
    <t>INE00R701025</t>
  </si>
  <si>
    <t>DALMIA BHARAT LIMITED</t>
  </si>
  <si>
    <t>Management consultancy activities</t>
  </si>
  <si>
    <t>INE296A01024</t>
  </si>
  <si>
    <t>Bajaj Finance Limited</t>
  </si>
  <si>
    <t>INE685A01028</t>
  </si>
  <si>
    <t>Torrent Pharmaceuticals Ltd</t>
  </si>
  <si>
    <t>INE917I01010</t>
  </si>
  <si>
    <t>Bajaj Auto Limited</t>
  </si>
  <si>
    <t>Manufacture of motorcycles, scooters, mopeds etc. and their</t>
  </si>
  <si>
    <t>INE200M01021</t>
  </si>
  <si>
    <t>VARUN INDUSTRIES LIMITED</t>
  </si>
  <si>
    <t>Manufacture of aerated drinks</t>
  </si>
  <si>
    <t>INE095A01012</t>
  </si>
  <si>
    <t>IndusInd Bank Limited</t>
  </si>
  <si>
    <t>INE152A01029</t>
  </si>
  <si>
    <t>Thermax Ltd.</t>
  </si>
  <si>
    <t>Manufacture of central heating boilers and radiators and parts and</t>
  </si>
  <si>
    <t>INE848E01016</t>
  </si>
  <si>
    <t>NHPC LIMITED</t>
  </si>
  <si>
    <t>Electric power generation by hydroelectric power plants</t>
  </si>
  <si>
    <t>INE775A01035</t>
  </si>
  <si>
    <t>Samvardhana Motherson International Ltd</t>
  </si>
  <si>
    <t>Manufacture of parts and accessories of bodies for motor vehicles such as</t>
  </si>
  <si>
    <t>INE028A01039</t>
  </si>
  <si>
    <t>Bank Of Baroda</t>
  </si>
  <si>
    <t>Manufacture of engines and turbines, except aircraft, vehicle</t>
  </si>
  <si>
    <t>INE239A01024</t>
  </si>
  <si>
    <t>NESTLE INDIA LTD</t>
  </si>
  <si>
    <t>Manufacture of prepared meals and dishes</t>
  </si>
  <si>
    <t>INE358A01014</t>
  </si>
  <si>
    <t>Abbott India Ltd</t>
  </si>
  <si>
    <t>Manufacture of allopathic pharmaceutical preparations</t>
  </si>
  <si>
    <t>INE006I01046</t>
  </si>
  <si>
    <t>ASTRAL LIMITED</t>
  </si>
  <si>
    <t>Manufacture of other plastics products n.e.c.</t>
  </si>
  <si>
    <t>INE795G01014</t>
  </si>
  <si>
    <t>HDFC LIFE INSURANCE COMPANY LTD</t>
  </si>
  <si>
    <t>INE081A01020</t>
  </si>
  <si>
    <t>TATA STEEL LIMITED.</t>
  </si>
  <si>
    <t>Manufacture of hot-rolled and cold-rolled products of steel</t>
  </si>
  <si>
    <t>INE075A01022</t>
  </si>
  <si>
    <t>WIPRO LTD</t>
  </si>
  <si>
    <t>INE038A01020</t>
  </si>
  <si>
    <t>HINDALCO INDUSTRIES LTD.</t>
  </si>
  <si>
    <t>Manufacture of Aluminium from alumina and by other methods and products</t>
  </si>
  <si>
    <t>INE213A01029</t>
  </si>
  <si>
    <t>OIL AND NATURAL GAS CORPORATION LTD</t>
  </si>
  <si>
    <t>On shore extraction of crude petroleum</t>
  </si>
  <si>
    <t>INE849A01020</t>
  </si>
  <si>
    <t>TRENT LTD</t>
  </si>
  <si>
    <t>Retail sale of readymade garments, hosiery goods, other articles</t>
  </si>
  <si>
    <t>INE123W01016</t>
  </si>
  <si>
    <t>SBI LIFE INSURANCE COMPANY LIMITED</t>
  </si>
  <si>
    <t>INE040A01034</t>
  </si>
  <si>
    <t>HDFC BANK LTD</t>
  </si>
  <si>
    <t>INE721A01013</t>
  </si>
  <si>
    <t>SHRIRAM TRANSPORT FINANCE COMPANY LIMITED</t>
  </si>
  <si>
    <t>INE009A01021</t>
  </si>
  <si>
    <t>INFOSYS LTD EQ</t>
  </si>
  <si>
    <t>INE245A01021</t>
  </si>
  <si>
    <t>TATA POWER COMPANY LIMITED</t>
  </si>
  <si>
    <t>Electric power generation by coal based thermal power plants</t>
  </si>
  <si>
    <t>INE003A01024</t>
  </si>
  <si>
    <t>SIEMENS LIMITED</t>
  </si>
  <si>
    <t>Manufacture of electric power distribution transformers, arc-welding</t>
  </si>
  <si>
    <t>INE860A01027</t>
  </si>
  <si>
    <t>HCL Technologies Limited</t>
  </si>
  <si>
    <t>INE117A01022</t>
  </si>
  <si>
    <t>ABB India Limited</t>
  </si>
  <si>
    <t>Manufacture of electricity distribution and control apparatus</t>
  </si>
  <si>
    <t>INE854D01024</t>
  </si>
  <si>
    <t>United Spirits Limited</t>
  </si>
  <si>
    <t>Manufacture of distilled, potable, alcoholic beverages</t>
  </si>
  <si>
    <t>INE121A01024</t>
  </si>
  <si>
    <t>CHOLAMANDALAM INVESTMENT AND FINANCE COMPANY</t>
  </si>
  <si>
    <t>INE669C01036</t>
  </si>
  <si>
    <t>TECH MAHINDRA LIMITED</t>
  </si>
  <si>
    <t>IN9397D01014</t>
  </si>
  <si>
    <t>Bharti Airtel partly Paid(14:1)</t>
  </si>
  <si>
    <t>INE733E01010</t>
  </si>
  <si>
    <t>NTPC LIMITED</t>
  </si>
  <si>
    <t>INE494B01023</t>
  </si>
  <si>
    <t>TVS Motor Company Ltd</t>
  </si>
  <si>
    <t>INE176B01034</t>
  </si>
  <si>
    <t>Havells India Limited.</t>
  </si>
  <si>
    <t>Manufacture of other electronic and electric wires and cables</t>
  </si>
  <si>
    <t>INE044A01036</t>
  </si>
  <si>
    <t>SUN PHARMACEUTICALS INDUSTRIES LTD</t>
  </si>
  <si>
    <t>INE237A01028</t>
  </si>
  <si>
    <t>KOTAK MAHINDRA BANK LIMITED</t>
  </si>
  <si>
    <t>INE465A01025</t>
  </si>
  <si>
    <t>Bharat Forge Limited</t>
  </si>
  <si>
    <t>Forging, pressing, stamping and roll-forming of metal; powder metallurgy</t>
  </si>
  <si>
    <t>INE196A01026</t>
  </si>
  <si>
    <t>MARICO LTD</t>
  </si>
  <si>
    <t>Manufacture of vegetable oils and fats excluding corn oil</t>
  </si>
  <si>
    <t>INE585B01010</t>
  </si>
  <si>
    <t>MARUTI SUZUKI INDIA LTD.</t>
  </si>
  <si>
    <t>Manufacture of passenger cars</t>
  </si>
  <si>
    <t>INE752E01010</t>
  </si>
  <si>
    <t>POWER GRID CORPORATION OF INDIA LIMITED</t>
  </si>
  <si>
    <t>Transmission of electric energy</t>
  </si>
  <si>
    <t>INE002A01018</t>
  </si>
  <si>
    <t>RELIANCE INDUSTRIES LIMITED</t>
  </si>
  <si>
    <t>INE397D01024</t>
  </si>
  <si>
    <t>BHARTI AIRTEL LTD</t>
  </si>
  <si>
    <t>INE101A01026</t>
  </si>
  <si>
    <t>MAHINDRA AND MAHINDRA LTD</t>
  </si>
  <si>
    <t>Manufacture of tractors used in agriculture and forestry</t>
  </si>
  <si>
    <t>INE263A01024</t>
  </si>
  <si>
    <t>BHARAT ELECTRONICS LIMITED</t>
  </si>
  <si>
    <t>Manufacture of radar equipment, GPS devices, search, detection, navig</t>
  </si>
  <si>
    <t>INE066A01021</t>
  </si>
  <si>
    <t>EICHER MOTORS LTD</t>
  </si>
  <si>
    <t>INE192A01025</t>
  </si>
  <si>
    <t>Tata Consumer Products Limited</t>
  </si>
  <si>
    <t>Processing and blending of tea including manufacture of instant tea</t>
  </si>
  <si>
    <t>INE129A01019</t>
  </si>
  <si>
    <t>GAIL (INDIA) LIMITED .</t>
  </si>
  <si>
    <t>Disrtibution and sale of gaseous fuels through mains</t>
  </si>
  <si>
    <t>INE018A01030</t>
  </si>
  <si>
    <t>LARSEN AND TOUBRO LIMITED</t>
  </si>
  <si>
    <t>Construction of utility projects n.e.c.</t>
  </si>
  <si>
    <t>INE016A01026</t>
  </si>
  <si>
    <t>Dabur India Limited</t>
  </si>
  <si>
    <t>Manufacture of hair oil, shampoo, hair dye etc.</t>
  </si>
  <si>
    <t>02A</t>
  </si>
  <si>
    <t>INE158A01026</t>
  </si>
  <si>
    <t>HERO MOTOCORP LIMITED</t>
  </si>
  <si>
    <t>INE090A01021</t>
  </si>
  <si>
    <t>ICICI BANK LTD</t>
  </si>
  <si>
    <t>INE216A01030</t>
  </si>
  <si>
    <t>Britannia Industries Limited</t>
  </si>
  <si>
    <t>Manufacture of biscuits, cakes, pastries, rusks etc.</t>
  </si>
  <si>
    <t>INE059A01026</t>
  </si>
  <si>
    <t>CIPLA LIMITED</t>
  </si>
  <si>
    <t>NCA</t>
  </si>
  <si>
    <t>INE271C01023</t>
  </si>
  <si>
    <t>DLF Ltd</t>
  </si>
  <si>
    <t>Real estate activities with own or leased property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</si>
  <si>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</si>
  <si>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</si>
  <si>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</si>
  <si>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</si>
  <si>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</si>
  <si>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</si>
  <si>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</si>
  <si>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</si>
  <si>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</si>
  <si>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</si>
  <si>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>Infrastructure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</si>
  <si>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</si>
  <si>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</si>
  <si>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</si>
  <si>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</si>
  <si>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</si>
  <si>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GOI</t>
  </si>
  <si>
    <t>Net Asset Value</t>
  </si>
  <si>
    <t>SDL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</si>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</sst>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5" xfId="0" applyBorder="1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5" fillId="0" borderId="0" xfId="2" applyFont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8" fillId="0" borderId="7" xfId="0" applyFont="1" applyBorder="1"/>
    <xf numFmtId="165" fontId="9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EFCFA47A-4738-48CA-A90D-D7CBB8459F59}"/>
    <cellStyle name="Normal" xfId="0" builtinId="0"/>
    <cellStyle name="Normal 2" xfId="2" xr:uid="{60DC3C15-5D24-4600-95D8-3831200FA092}"/>
    <cellStyle name="Percent" xfId="1" builtinId="5"/>
    <cellStyle name="Percent 2" xfId="4" xr:uid="{DC725F85-8DEA-4ACE-AC4F-836CD104FD6D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278E11-021D-4409-BC82-A176DA9C952C}" name="Table13456768510" displayName="Table13456768510" ref="B6:H86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5F4504F3-15AC-4893-9EFB-E087AC68671C}" name="ISIN No." dataDxfId="6"/>
    <tableColumn id="2" xr3:uid="{29AEF1D0-1034-4518-981E-7DA493942D1B}" name="Name of the Instrument" dataDxfId="5"/>
    <tableColumn id="3" xr3:uid="{9B9BDF63-F997-4E05-93E5-3C17C3900A19}" name="Industry " dataDxfId="4"/>
    <tableColumn id="4" xr3:uid="{33368C8F-159C-4F6D-84C1-D96C165C0CF2}" name="Quantity" dataDxfId="3"/>
    <tableColumn id="5" xr3:uid="{DF5F66B0-E1E7-4452-B230-7475E32E4A07}" name="Market Value" dataDxfId="2"/>
    <tableColumn id="6" xr3:uid="{70C3D688-BDF4-42F3-817D-FCEEEB644683}" name="% of Portfolio" dataDxfId="1" dataCellStyle="Percent">
      <calculatedColumnFormula>+F7/$F$99</calculatedColumnFormula>
    </tableColumn>
    <tableColumn id="7" xr3:uid="{9F16A03C-EA12-4DB3-AE4C-362E4064EF26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5BE83-10BB-4ACB-9EA3-229EB7A9A720}">
  <sheetPr>
    <tabColor rgb="FF7030A0"/>
  </sheetPr>
  <dimension ref="A2:H135"/>
  <sheetViews>
    <sheetView showGridLines="0" tabSelected="1" zoomScaleNormal="100" zoomScaleSheetLayoutView="89" workbookViewId="0">
      <selection activeCell="C10" sqref="C10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61117</v>
      </c>
      <c r="F7" s="16">
        <v>142344548.84999999</v>
      </c>
      <c r="G7" s="17">
        <f t="shared" ref="G7:G70" si="0">+F7/$F$99</f>
        <v>2.1637217954565593E-2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477220</v>
      </c>
      <c r="F8" s="16">
        <v>203510469</v>
      </c>
      <c r="G8" s="17">
        <f t="shared" si="0"/>
        <v>3.0934801573814286E-2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10982</v>
      </c>
      <c r="F9" s="16">
        <v>31641338.399999999</v>
      </c>
      <c r="G9" s="17">
        <f t="shared" si="0"/>
        <v>4.8096716092473372E-3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85050</v>
      </c>
      <c r="F10" s="16">
        <v>78501150</v>
      </c>
      <c r="G10" s="17">
        <f t="shared" si="0"/>
        <v>1.1932641649831937E-2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239450</v>
      </c>
      <c r="F11" s="16">
        <v>198827307.5</v>
      </c>
      <c r="G11" s="17">
        <f t="shared" si="0"/>
        <v>3.0222933174844469E-2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17290</v>
      </c>
      <c r="F12" s="16">
        <v>26429494</v>
      </c>
      <c r="G12" s="17">
        <f t="shared" si="0"/>
        <v>4.0174402653767914E-3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69267</v>
      </c>
      <c r="F13" s="16">
        <v>45099743.700000003</v>
      </c>
      <c r="G13" s="17">
        <f t="shared" si="0"/>
        <v>6.855429252582485E-3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28</v>
      </c>
      <c r="E14" s="16">
        <v>166110</v>
      </c>
      <c r="F14" s="16">
        <v>193044736.5</v>
      </c>
      <c r="G14" s="17">
        <f t="shared" si="0"/>
        <v>2.9343947993637438E-2</v>
      </c>
      <c r="H14" s="18"/>
    </row>
    <row r="15" spans="1:8" x14ac:dyDescent="0.25">
      <c r="A15" s="13"/>
      <c r="B15" s="14" t="s">
        <v>37</v>
      </c>
      <c r="C15" s="15" t="s">
        <v>38</v>
      </c>
      <c r="D15" s="15" t="s">
        <v>39</v>
      </c>
      <c r="E15" s="16">
        <v>18250</v>
      </c>
      <c r="F15" s="16">
        <v>32453975</v>
      </c>
      <c r="G15" s="17">
        <f t="shared" si="0"/>
        <v>4.9331972052333558E-3</v>
      </c>
      <c r="H15" s="18"/>
    </row>
    <row r="16" spans="1:8" x14ac:dyDescent="0.25">
      <c r="A16" s="13"/>
      <c r="B16" s="14" t="s">
        <v>40</v>
      </c>
      <c r="C16" s="15" t="s">
        <v>41</v>
      </c>
      <c r="D16" s="15" t="s">
        <v>28</v>
      </c>
      <c r="E16" s="16">
        <v>22000</v>
      </c>
      <c r="F16" s="16">
        <v>12485000</v>
      </c>
      <c r="G16" s="17">
        <f t="shared" si="0"/>
        <v>1.8977942488505168E-3</v>
      </c>
      <c r="H16" s="18"/>
    </row>
    <row r="17" spans="1:8" x14ac:dyDescent="0.25">
      <c r="A17" s="13"/>
      <c r="B17" s="14" t="s">
        <v>42</v>
      </c>
      <c r="C17" s="15" t="s">
        <v>43</v>
      </c>
      <c r="D17" s="15" t="s">
        <v>31</v>
      </c>
      <c r="E17" s="16">
        <v>63500</v>
      </c>
      <c r="F17" s="16">
        <v>34147125</v>
      </c>
      <c r="G17" s="17">
        <f t="shared" si="0"/>
        <v>5.1905660744717419E-3</v>
      </c>
      <c r="H17" s="18"/>
    </row>
    <row r="18" spans="1:8" x14ac:dyDescent="0.25">
      <c r="A18" s="13"/>
      <c r="B18" s="14" t="s">
        <v>44</v>
      </c>
      <c r="C18" s="15" t="s">
        <v>45</v>
      </c>
      <c r="D18" s="15" t="s">
        <v>46</v>
      </c>
      <c r="E18" s="16">
        <v>1200</v>
      </c>
      <c r="F18" s="16">
        <v>3188820</v>
      </c>
      <c r="G18" s="17">
        <f t="shared" si="0"/>
        <v>4.8471960405442567E-4</v>
      </c>
      <c r="H18" s="18"/>
    </row>
    <row r="19" spans="1:8" x14ac:dyDescent="0.25">
      <c r="A19" s="13"/>
      <c r="B19" s="14" t="s">
        <v>47</v>
      </c>
      <c r="C19" s="15" t="s">
        <v>48</v>
      </c>
      <c r="D19" s="15" t="s">
        <v>49</v>
      </c>
      <c r="E19" s="16">
        <v>58775</v>
      </c>
      <c r="F19" s="16">
        <v>215760086.25</v>
      </c>
      <c r="G19" s="17">
        <f t="shared" si="0"/>
        <v>3.2796816244833119E-2</v>
      </c>
      <c r="H19" s="18"/>
    </row>
    <row r="20" spans="1:8" x14ac:dyDescent="0.25">
      <c r="A20" s="13"/>
      <c r="B20" s="14" t="s">
        <v>50</v>
      </c>
      <c r="C20" s="15" t="s">
        <v>51</v>
      </c>
      <c r="D20" s="15" t="s">
        <v>52</v>
      </c>
      <c r="E20" s="16">
        <v>58881</v>
      </c>
      <c r="F20" s="16">
        <v>93182126.549999997</v>
      </c>
      <c r="G20" s="17">
        <f t="shared" si="0"/>
        <v>1.4164237393852705E-2</v>
      </c>
      <c r="H20" s="18"/>
    </row>
    <row r="21" spans="1:8" x14ac:dyDescent="0.25">
      <c r="A21" s="13"/>
      <c r="B21" s="14" t="s">
        <v>53</v>
      </c>
      <c r="C21" s="15" t="s">
        <v>54</v>
      </c>
      <c r="D21" s="15" t="s">
        <v>55</v>
      </c>
      <c r="E21" s="16">
        <v>4600</v>
      </c>
      <c r="F21" s="16">
        <v>15688300</v>
      </c>
      <c r="G21" s="17">
        <f t="shared" si="0"/>
        <v>2.3847148990181468E-3</v>
      </c>
      <c r="H21" s="18"/>
    </row>
    <row r="22" spans="1:8" x14ac:dyDescent="0.25">
      <c r="A22" s="13"/>
      <c r="B22" s="14" t="s">
        <v>56</v>
      </c>
      <c r="C22" s="15" t="s">
        <v>57</v>
      </c>
      <c r="D22" s="15" t="s">
        <v>58</v>
      </c>
      <c r="E22" s="16">
        <v>7050</v>
      </c>
      <c r="F22" s="16">
        <v>30330157.5</v>
      </c>
      <c r="G22" s="17">
        <f t="shared" si="0"/>
        <v>4.6103643147961844E-3</v>
      </c>
      <c r="H22" s="18"/>
    </row>
    <row r="23" spans="1:8" x14ac:dyDescent="0.25">
      <c r="A23" s="13"/>
      <c r="B23" s="14" t="s">
        <v>59</v>
      </c>
      <c r="C23" s="15" t="s">
        <v>60</v>
      </c>
      <c r="D23" s="15" t="s">
        <v>61</v>
      </c>
      <c r="E23" s="16">
        <v>13800</v>
      </c>
      <c r="F23" s="16">
        <v>136833900</v>
      </c>
      <c r="G23" s="17">
        <f t="shared" si="0"/>
        <v>2.0799566557291687E-2</v>
      </c>
      <c r="H23" s="18"/>
    </row>
    <row r="24" spans="1:8" x14ac:dyDescent="0.25">
      <c r="A24" s="13"/>
      <c r="B24" s="14" t="s">
        <v>62</v>
      </c>
      <c r="C24" s="15" t="s">
        <v>63</v>
      </c>
      <c r="D24" s="15" t="s">
        <v>28</v>
      </c>
      <c r="E24" s="16">
        <v>367500</v>
      </c>
      <c r="F24" s="16">
        <v>43365000</v>
      </c>
      <c r="G24" s="17">
        <f t="shared" si="0"/>
        <v>6.591737893584514E-3</v>
      </c>
      <c r="H24" s="18"/>
    </row>
    <row r="25" spans="1:8" x14ac:dyDescent="0.25">
      <c r="A25" s="13"/>
      <c r="B25" s="14" t="s">
        <v>64</v>
      </c>
      <c r="C25" s="15" t="s">
        <v>65</v>
      </c>
      <c r="D25" s="15" t="s">
        <v>66</v>
      </c>
      <c r="E25" s="16">
        <v>96000</v>
      </c>
      <c r="F25" s="16">
        <v>33422400</v>
      </c>
      <c r="G25" s="17">
        <f t="shared" si="0"/>
        <v>5.0804035644999206E-3</v>
      </c>
      <c r="H25" s="18"/>
    </row>
    <row r="26" spans="1:8" x14ac:dyDescent="0.25">
      <c r="A26" s="13"/>
      <c r="B26" s="14" t="s">
        <v>67</v>
      </c>
      <c r="C26" s="15" t="s">
        <v>68</v>
      </c>
      <c r="D26" s="15" t="s">
        <v>69</v>
      </c>
      <c r="E26" s="16">
        <v>28500</v>
      </c>
      <c r="F26" s="16">
        <v>28861950</v>
      </c>
      <c r="G26" s="17">
        <f t="shared" si="0"/>
        <v>4.3871880433008544E-3</v>
      </c>
      <c r="H26" s="18"/>
    </row>
    <row r="27" spans="1:8" x14ac:dyDescent="0.25">
      <c r="A27" s="13"/>
      <c r="B27" s="14" t="s">
        <v>70</v>
      </c>
      <c r="C27" s="15" t="s">
        <v>71</v>
      </c>
      <c r="D27" s="15" t="s">
        <v>72</v>
      </c>
      <c r="E27" s="16">
        <v>99575</v>
      </c>
      <c r="F27" s="16">
        <v>62513185</v>
      </c>
      <c r="G27" s="17">
        <f t="shared" si="0"/>
        <v>9.5023758886927032E-3</v>
      </c>
      <c r="H27" s="18"/>
    </row>
    <row r="28" spans="1:8" x14ac:dyDescent="0.25">
      <c r="A28" s="13"/>
      <c r="B28" s="14" t="s">
        <v>73</v>
      </c>
      <c r="C28" s="15" t="s">
        <v>74</v>
      </c>
      <c r="D28" s="15" t="s">
        <v>52</v>
      </c>
      <c r="E28" s="16">
        <v>5765</v>
      </c>
      <c r="F28" s="16">
        <v>33390015.25</v>
      </c>
      <c r="G28" s="17">
        <f t="shared" si="0"/>
        <v>5.0754808899063711E-3</v>
      </c>
      <c r="H28" s="18"/>
    </row>
    <row r="29" spans="1:8" x14ac:dyDescent="0.25">
      <c r="A29" s="13"/>
      <c r="B29" s="14" t="s">
        <v>75</v>
      </c>
      <c r="C29" s="15" t="s">
        <v>76</v>
      </c>
      <c r="D29" s="15" t="s">
        <v>77</v>
      </c>
      <c r="E29" s="16">
        <v>220000</v>
      </c>
      <c r="F29" s="16">
        <v>39413000</v>
      </c>
      <c r="G29" s="17">
        <f t="shared" si="0"/>
        <v>5.9910103908646711E-3</v>
      </c>
      <c r="H29" s="18"/>
    </row>
    <row r="30" spans="1:8" x14ac:dyDescent="0.25">
      <c r="A30" s="13"/>
      <c r="B30" s="14" t="s">
        <v>78</v>
      </c>
      <c r="C30" s="15" t="s">
        <v>79</v>
      </c>
      <c r="D30" s="15" t="s">
        <v>80</v>
      </c>
      <c r="E30" s="16">
        <v>13950</v>
      </c>
      <c r="F30" s="16">
        <v>42548197.5</v>
      </c>
      <c r="G30" s="17">
        <f t="shared" si="0"/>
        <v>6.4675790560237032E-3</v>
      </c>
      <c r="H30" s="18"/>
    </row>
    <row r="31" spans="1:8" x14ac:dyDescent="0.25">
      <c r="A31" s="13"/>
      <c r="B31" s="14" t="s">
        <v>81</v>
      </c>
      <c r="C31" s="15" t="s">
        <v>82</v>
      </c>
      <c r="D31" s="15" t="s">
        <v>83</v>
      </c>
      <c r="E31" s="16">
        <v>182500</v>
      </c>
      <c r="F31" s="16">
        <v>51656625</v>
      </c>
      <c r="G31" s="17">
        <f t="shared" si="0"/>
        <v>7.8521142042473225E-3</v>
      </c>
      <c r="H31" s="18"/>
    </row>
    <row r="32" spans="1:8" x14ac:dyDescent="0.25">
      <c r="A32" s="13"/>
      <c r="B32" s="14" t="s">
        <v>84</v>
      </c>
      <c r="C32" s="15" t="s">
        <v>85</v>
      </c>
      <c r="D32" s="15" t="s">
        <v>86</v>
      </c>
      <c r="E32" s="16">
        <v>18715</v>
      </c>
      <c r="F32" s="16">
        <v>60672158.5</v>
      </c>
      <c r="G32" s="17">
        <f t="shared" si="0"/>
        <v>9.2225289120261914E-3</v>
      </c>
      <c r="H32" s="18"/>
    </row>
    <row r="33" spans="1:8" x14ac:dyDescent="0.25">
      <c r="A33" s="13"/>
      <c r="B33" s="14" t="s">
        <v>87</v>
      </c>
      <c r="C33" s="15" t="s">
        <v>88</v>
      </c>
      <c r="D33" s="15" t="s">
        <v>89</v>
      </c>
      <c r="E33" s="16">
        <v>11225</v>
      </c>
      <c r="F33" s="16">
        <v>19932232.5</v>
      </c>
      <c r="G33" s="17">
        <f t="shared" si="0"/>
        <v>3.029817877873557E-3</v>
      </c>
      <c r="H33" s="18"/>
    </row>
    <row r="34" spans="1:8" x14ac:dyDescent="0.25">
      <c r="A34" s="13"/>
      <c r="B34" s="14" t="s">
        <v>90</v>
      </c>
      <c r="C34" s="15" t="s">
        <v>91</v>
      </c>
      <c r="D34" s="15" t="s">
        <v>31</v>
      </c>
      <c r="E34" s="16">
        <v>13720</v>
      </c>
      <c r="F34" s="16">
        <v>91892444</v>
      </c>
      <c r="G34" s="17">
        <f t="shared" si="0"/>
        <v>1.3968197976453198E-2</v>
      </c>
      <c r="H34" s="18"/>
    </row>
    <row r="35" spans="1:8" x14ac:dyDescent="0.25">
      <c r="A35" s="13"/>
      <c r="B35" s="14" t="s">
        <v>92</v>
      </c>
      <c r="C35" s="15" t="s">
        <v>93</v>
      </c>
      <c r="D35" s="15" t="s">
        <v>52</v>
      </c>
      <c r="E35" s="16">
        <v>10500</v>
      </c>
      <c r="F35" s="16">
        <v>28308525</v>
      </c>
      <c r="G35" s="17">
        <f t="shared" si="0"/>
        <v>4.3030641520577549E-3</v>
      </c>
      <c r="H35" s="18"/>
    </row>
    <row r="36" spans="1:8" x14ac:dyDescent="0.25">
      <c r="A36" s="13"/>
      <c r="B36" s="14" t="s">
        <v>94</v>
      </c>
      <c r="C36" s="15" t="s">
        <v>95</v>
      </c>
      <c r="D36" s="15" t="s">
        <v>96</v>
      </c>
      <c r="E36" s="16">
        <v>694</v>
      </c>
      <c r="F36" s="16">
        <v>6304816.5</v>
      </c>
      <c r="G36" s="17">
        <f t="shared" si="0"/>
        <v>9.5836960302425665E-4</v>
      </c>
      <c r="H36" s="18"/>
    </row>
    <row r="37" spans="1:8" x14ac:dyDescent="0.25">
      <c r="A37" s="13"/>
      <c r="B37" s="14" t="s">
        <v>97</v>
      </c>
      <c r="C37" s="15" t="s">
        <v>98</v>
      </c>
      <c r="D37" s="15" t="s">
        <v>99</v>
      </c>
      <c r="E37" s="16">
        <v>52500</v>
      </c>
      <c r="F37" s="16">
        <v>74907000</v>
      </c>
      <c r="G37" s="17">
        <f t="shared" si="0"/>
        <v>1.1386309475261968E-2</v>
      </c>
      <c r="H37" s="18"/>
    </row>
    <row r="38" spans="1:8" x14ac:dyDescent="0.25">
      <c r="A38" s="13"/>
      <c r="B38" s="14" t="s">
        <v>100</v>
      </c>
      <c r="C38" s="15" t="s">
        <v>101</v>
      </c>
      <c r="D38" s="15" t="s">
        <v>28</v>
      </c>
      <c r="E38" s="16">
        <v>45206</v>
      </c>
      <c r="F38" s="16">
        <v>66084391.100000001</v>
      </c>
      <c r="G38" s="17">
        <f t="shared" si="0"/>
        <v>1.004522045401428E-2</v>
      </c>
      <c r="H38" s="18"/>
    </row>
    <row r="39" spans="1:8" x14ac:dyDescent="0.25">
      <c r="A39" s="13"/>
      <c r="B39" s="14" t="s">
        <v>102</v>
      </c>
      <c r="C39" s="15" t="s">
        <v>103</v>
      </c>
      <c r="D39" s="15" t="s">
        <v>104</v>
      </c>
      <c r="E39" s="16">
        <v>9050</v>
      </c>
      <c r="F39" s="16">
        <v>48912082.5</v>
      </c>
      <c r="G39" s="17">
        <f t="shared" si="0"/>
        <v>7.4349274223309576E-3</v>
      </c>
      <c r="H39" s="18"/>
    </row>
    <row r="40" spans="1:8" x14ac:dyDescent="0.25">
      <c r="A40" s="13"/>
      <c r="B40" s="14" t="s">
        <v>105</v>
      </c>
      <c r="C40" s="15" t="s">
        <v>106</v>
      </c>
      <c r="D40" s="15" t="s">
        <v>107</v>
      </c>
      <c r="E40" s="16">
        <v>320000</v>
      </c>
      <c r="F40" s="16">
        <v>34320000</v>
      </c>
      <c r="G40" s="17">
        <f t="shared" si="0"/>
        <v>5.216844102567059E-3</v>
      </c>
      <c r="H40" s="18"/>
    </row>
    <row r="41" spans="1:8" outlineLevel="1" x14ac:dyDescent="0.25">
      <c r="A41" s="13"/>
      <c r="B41" s="14" t="s">
        <v>108</v>
      </c>
      <c r="C41" s="15" t="s">
        <v>109</v>
      </c>
      <c r="D41" s="15" t="s">
        <v>110</v>
      </c>
      <c r="E41" s="16">
        <v>390000</v>
      </c>
      <c r="F41" s="16">
        <v>58987500</v>
      </c>
      <c r="G41" s="17">
        <f t="shared" si="0"/>
        <v>8.9664508012871329E-3</v>
      </c>
      <c r="H41" s="19"/>
    </row>
    <row r="42" spans="1:8" outlineLevel="1" x14ac:dyDescent="0.25">
      <c r="A42" s="13"/>
      <c r="B42" s="14" t="s">
        <v>111</v>
      </c>
      <c r="C42" s="15" t="s">
        <v>112</v>
      </c>
      <c r="D42" s="15" t="s">
        <v>113</v>
      </c>
      <c r="E42" s="16">
        <v>162000</v>
      </c>
      <c r="F42" s="16">
        <v>42913800</v>
      </c>
      <c r="G42" s="17">
        <f t="shared" si="0"/>
        <v>6.5231528102780382E-3</v>
      </c>
      <c r="H42" s="19"/>
    </row>
    <row r="43" spans="1:8" outlineLevel="1" x14ac:dyDescent="0.25">
      <c r="A43" s="13"/>
      <c r="B43" s="14" t="s">
        <v>114</v>
      </c>
      <c r="C43" s="15" t="s">
        <v>115</v>
      </c>
      <c r="D43" s="15" t="s">
        <v>116</v>
      </c>
      <c r="E43" s="16">
        <v>13420</v>
      </c>
      <c r="F43" s="16">
        <v>31602758</v>
      </c>
      <c r="G43" s="17">
        <f t="shared" si="0"/>
        <v>4.8038071590079823E-3</v>
      </c>
      <c r="H43" s="19"/>
    </row>
    <row r="44" spans="1:8" outlineLevel="1" x14ac:dyDescent="0.25">
      <c r="A44" s="13"/>
      <c r="B44" s="14" t="s">
        <v>117</v>
      </c>
      <c r="C44" s="15" t="s">
        <v>118</v>
      </c>
      <c r="D44" s="15" t="s">
        <v>119</v>
      </c>
      <c r="E44" s="16">
        <v>1342</v>
      </c>
      <c r="F44" s="16">
        <v>34741360.5</v>
      </c>
      <c r="G44" s="17">
        <f t="shared" si="0"/>
        <v>5.2808934044167007E-3</v>
      </c>
      <c r="H44" s="19"/>
    </row>
    <row r="45" spans="1:8" outlineLevel="1" x14ac:dyDescent="0.25">
      <c r="A45" s="13"/>
      <c r="B45" s="14" t="s">
        <v>120</v>
      </c>
      <c r="C45" s="15" t="s">
        <v>121</v>
      </c>
      <c r="D45" s="15" t="s">
        <v>122</v>
      </c>
      <c r="E45" s="16">
        <v>14900</v>
      </c>
      <c r="F45" s="16">
        <v>31243065</v>
      </c>
      <c r="G45" s="17">
        <f t="shared" si="0"/>
        <v>4.7491316838977069E-3</v>
      </c>
      <c r="H45" s="19"/>
    </row>
    <row r="46" spans="1:8" outlineLevel="1" x14ac:dyDescent="0.25">
      <c r="A46" s="13"/>
      <c r="B46" s="14" t="s">
        <v>123</v>
      </c>
      <c r="C46" s="15" t="s">
        <v>124</v>
      </c>
      <c r="D46" s="15" t="s">
        <v>69</v>
      </c>
      <c r="E46" s="16">
        <v>73675</v>
      </c>
      <c r="F46" s="16">
        <v>40510198.75</v>
      </c>
      <c r="G46" s="17">
        <f t="shared" si="0"/>
        <v>6.1577911259544571E-3</v>
      </c>
      <c r="H46" s="19"/>
    </row>
    <row r="47" spans="1:8" outlineLevel="1" x14ac:dyDescent="0.25">
      <c r="A47" s="13"/>
      <c r="B47" s="14" t="s">
        <v>125</v>
      </c>
      <c r="C47" s="15" t="s">
        <v>126</v>
      </c>
      <c r="D47" s="15" t="s">
        <v>127</v>
      </c>
      <c r="E47" s="16">
        <v>412350</v>
      </c>
      <c r="F47" s="16">
        <v>68944920</v>
      </c>
      <c r="G47" s="17">
        <f t="shared" si="0"/>
        <v>1.0480037858506926E-2</v>
      </c>
      <c r="H47" s="19"/>
    </row>
    <row r="48" spans="1:8" outlineLevel="1" x14ac:dyDescent="0.25">
      <c r="A48" s="13"/>
      <c r="B48" s="14" t="s">
        <v>128</v>
      </c>
      <c r="C48" s="15" t="s">
        <v>129</v>
      </c>
      <c r="D48" s="15" t="s">
        <v>55</v>
      </c>
      <c r="E48" s="16">
        <v>83000</v>
      </c>
      <c r="F48" s="16">
        <v>36370600</v>
      </c>
      <c r="G48" s="17">
        <f t="shared" si="0"/>
        <v>5.5285474975764999E-3</v>
      </c>
      <c r="H48" s="19"/>
    </row>
    <row r="49" spans="1:8" outlineLevel="1" x14ac:dyDescent="0.25">
      <c r="A49" s="13"/>
      <c r="B49" s="14" t="s">
        <v>130</v>
      </c>
      <c r="C49" s="15" t="s">
        <v>131</v>
      </c>
      <c r="D49" s="15" t="s">
        <v>132</v>
      </c>
      <c r="E49" s="16">
        <v>158440</v>
      </c>
      <c r="F49" s="16">
        <v>109220614</v>
      </c>
      <c r="G49" s="17">
        <f t="shared" si="0"/>
        <v>1.6602182867851201E-2</v>
      </c>
      <c r="H49" s="19"/>
    </row>
    <row r="50" spans="1:8" outlineLevel="1" x14ac:dyDescent="0.25">
      <c r="A50" s="13"/>
      <c r="B50" s="14" t="s">
        <v>133</v>
      </c>
      <c r="C50" s="15" t="s">
        <v>134</v>
      </c>
      <c r="D50" s="15" t="s">
        <v>135</v>
      </c>
      <c r="E50" s="16">
        <v>248000</v>
      </c>
      <c r="F50" s="16">
        <v>65558800</v>
      </c>
      <c r="G50" s="17">
        <f t="shared" si="0"/>
        <v>9.9653274811006207E-3</v>
      </c>
      <c r="H50" s="19"/>
    </row>
    <row r="51" spans="1:8" outlineLevel="1" x14ac:dyDescent="0.25">
      <c r="A51" s="13"/>
      <c r="B51" s="14" t="s">
        <v>136</v>
      </c>
      <c r="C51" s="15" t="s">
        <v>137</v>
      </c>
      <c r="D51" s="15" t="s">
        <v>138</v>
      </c>
      <c r="E51" s="16">
        <v>13100</v>
      </c>
      <c r="F51" s="16">
        <v>59724865</v>
      </c>
      <c r="G51" s="17">
        <f t="shared" si="0"/>
        <v>9.0785346664295965E-3</v>
      </c>
      <c r="H51" s="19"/>
    </row>
    <row r="52" spans="1:8" outlineLevel="1" x14ac:dyDescent="0.25">
      <c r="A52" s="13"/>
      <c r="B52" s="14" t="s">
        <v>139</v>
      </c>
      <c r="C52" s="15" t="s">
        <v>140</v>
      </c>
      <c r="D52" s="15" t="s">
        <v>69</v>
      </c>
      <c r="E52" s="16">
        <v>21810</v>
      </c>
      <c r="F52" s="16">
        <v>30237384</v>
      </c>
      <c r="G52" s="17">
        <f t="shared" si="0"/>
        <v>4.5962621910680523E-3</v>
      </c>
      <c r="H52" s="19"/>
    </row>
    <row r="53" spans="1:8" outlineLevel="1" x14ac:dyDescent="0.25">
      <c r="A53" s="13"/>
      <c r="B53" s="14" t="s">
        <v>141</v>
      </c>
      <c r="C53" s="15" t="s">
        <v>142</v>
      </c>
      <c r="D53" s="15" t="s">
        <v>28</v>
      </c>
      <c r="E53" s="16">
        <v>316313</v>
      </c>
      <c r="F53" s="16">
        <v>484449175.14999998</v>
      </c>
      <c r="G53" s="17">
        <f t="shared" si="0"/>
        <v>7.3639155663600048E-2</v>
      </c>
      <c r="H53" s="19"/>
    </row>
    <row r="54" spans="1:8" outlineLevel="1" x14ac:dyDescent="0.25">
      <c r="A54" s="13"/>
      <c r="B54" s="14" t="s">
        <v>143</v>
      </c>
      <c r="C54" s="15" t="s">
        <v>144</v>
      </c>
      <c r="D54" s="15" t="s">
        <v>31</v>
      </c>
      <c r="E54" s="16">
        <v>18500</v>
      </c>
      <c r="F54" s="16">
        <v>43549925</v>
      </c>
      <c r="G54" s="17">
        <f t="shared" si="0"/>
        <v>6.6198475933417168E-3</v>
      </c>
      <c r="H54" s="19"/>
    </row>
    <row r="55" spans="1:8" outlineLevel="1" x14ac:dyDescent="0.25">
      <c r="A55" s="13"/>
      <c r="B55" s="14" t="s">
        <v>145</v>
      </c>
      <c r="C55" s="15" t="s">
        <v>146</v>
      </c>
      <c r="D55" s="15" t="s">
        <v>55</v>
      </c>
      <c r="E55" s="16">
        <v>176865</v>
      </c>
      <c r="F55" s="16">
        <v>248831368.5</v>
      </c>
      <c r="G55" s="17">
        <f t="shared" si="0"/>
        <v>3.7823847823220152E-2</v>
      </c>
      <c r="H55" s="19"/>
    </row>
    <row r="56" spans="1:8" outlineLevel="1" x14ac:dyDescent="0.25">
      <c r="A56" s="13"/>
      <c r="B56" s="14" t="s">
        <v>147</v>
      </c>
      <c r="C56" s="15" t="s">
        <v>148</v>
      </c>
      <c r="D56" s="15" t="s">
        <v>149</v>
      </c>
      <c r="E56" s="16">
        <v>68500</v>
      </c>
      <c r="F56" s="16">
        <v>29917375</v>
      </c>
      <c r="G56" s="17">
        <f t="shared" si="0"/>
        <v>4.5476189199602909E-3</v>
      </c>
      <c r="H56" s="19"/>
    </row>
    <row r="57" spans="1:8" outlineLevel="1" x14ac:dyDescent="0.25">
      <c r="A57" s="13"/>
      <c r="B57" s="14" t="s">
        <v>150</v>
      </c>
      <c r="C57" s="15" t="s">
        <v>151</v>
      </c>
      <c r="D57" s="15" t="s">
        <v>152</v>
      </c>
      <c r="E57" s="16">
        <v>5564</v>
      </c>
      <c r="F57" s="16">
        <v>38769673.799999997</v>
      </c>
      <c r="G57" s="17">
        <f t="shared" si="0"/>
        <v>5.8932209825751343E-3</v>
      </c>
      <c r="H57" s="19"/>
    </row>
    <row r="58" spans="1:8" outlineLevel="1" x14ac:dyDescent="0.25">
      <c r="A58" s="13"/>
      <c r="B58" s="14" t="s">
        <v>153</v>
      </c>
      <c r="C58" s="15" t="s">
        <v>154</v>
      </c>
      <c r="D58" s="15" t="s">
        <v>55</v>
      </c>
      <c r="E58" s="16">
        <v>36680</v>
      </c>
      <c r="F58" s="16">
        <v>48567988</v>
      </c>
      <c r="G58" s="17">
        <f t="shared" si="0"/>
        <v>7.382623011985656E-3</v>
      </c>
      <c r="H58" s="19"/>
    </row>
    <row r="59" spans="1:8" outlineLevel="1" x14ac:dyDescent="0.25">
      <c r="A59" s="13"/>
      <c r="B59" s="14" t="s">
        <v>155</v>
      </c>
      <c r="C59" s="15" t="s">
        <v>156</v>
      </c>
      <c r="D59" s="15" t="s">
        <v>157</v>
      </c>
      <c r="E59" s="16">
        <v>2000</v>
      </c>
      <c r="F59" s="16">
        <v>16635900</v>
      </c>
      <c r="G59" s="17">
        <f t="shared" si="0"/>
        <v>2.5287557344375101E-3</v>
      </c>
      <c r="H59" s="19"/>
    </row>
    <row r="60" spans="1:8" outlineLevel="1" x14ac:dyDescent="0.25">
      <c r="A60" s="13"/>
      <c r="B60" s="14" t="s">
        <v>158</v>
      </c>
      <c r="C60" s="15" t="s">
        <v>159</v>
      </c>
      <c r="D60" s="15" t="s">
        <v>160</v>
      </c>
      <c r="E60" s="16">
        <v>40850</v>
      </c>
      <c r="F60" s="16">
        <v>47361490</v>
      </c>
      <c r="G60" s="17">
        <f t="shared" si="0"/>
        <v>7.1992281408883672E-3</v>
      </c>
      <c r="H60" s="19"/>
    </row>
    <row r="61" spans="1:8" outlineLevel="1" x14ac:dyDescent="0.25">
      <c r="A61" s="13"/>
      <c r="B61" s="14" t="s">
        <v>161</v>
      </c>
      <c r="C61" s="15" t="s">
        <v>162</v>
      </c>
      <c r="D61" s="15" t="s">
        <v>31</v>
      </c>
      <c r="E61" s="16">
        <v>19350</v>
      </c>
      <c r="F61" s="16">
        <v>24015285</v>
      </c>
      <c r="G61" s="17">
        <f t="shared" si="0"/>
        <v>3.6504661399684485E-3</v>
      </c>
      <c r="H61" s="19"/>
    </row>
    <row r="62" spans="1:8" outlineLevel="1" x14ac:dyDescent="0.25">
      <c r="A62" s="13"/>
      <c r="B62" s="14" t="s">
        <v>163</v>
      </c>
      <c r="C62" s="15" t="s">
        <v>164</v>
      </c>
      <c r="D62" s="15" t="s">
        <v>49</v>
      </c>
      <c r="E62" s="16">
        <v>41400</v>
      </c>
      <c r="F62" s="16">
        <v>50857830</v>
      </c>
      <c r="G62" s="17">
        <f t="shared" si="0"/>
        <v>7.7306926137779156E-3</v>
      </c>
      <c r="H62" s="19"/>
    </row>
    <row r="63" spans="1:8" outlineLevel="1" x14ac:dyDescent="0.25">
      <c r="A63" s="13"/>
      <c r="B63" s="14" t="s">
        <v>165</v>
      </c>
      <c r="C63" s="15" t="s">
        <v>166</v>
      </c>
      <c r="D63" s="15" t="s">
        <v>66</v>
      </c>
      <c r="E63" s="16">
        <v>5748</v>
      </c>
      <c r="F63" s="16">
        <v>5671839</v>
      </c>
      <c r="G63" s="17">
        <f t="shared" si="0"/>
        <v>8.6215325867889997E-4</v>
      </c>
      <c r="H63" s="19"/>
    </row>
    <row r="64" spans="1:8" outlineLevel="1" x14ac:dyDescent="0.25">
      <c r="A64" s="13"/>
      <c r="B64" s="14" t="s">
        <v>167</v>
      </c>
      <c r="C64" s="15" t="s">
        <v>168</v>
      </c>
      <c r="D64" s="15" t="s">
        <v>149</v>
      </c>
      <c r="E64" s="16">
        <v>231050</v>
      </c>
      <c r="F64" s="16">
        <v>82946950</v>
      </c>
      <c r="G64" s="17">
        <f t="shared" si="0"/>
        <v>1.2608429689202352E-2</v>
      </c>
      <c r="H64" s="19"/>
    </row>
    <row r="65" spans="1:8" outlineLevel="1" x14ac:dyDescent="0.25">
      <c r="A65" s="13"/>
      <c r="B65" s="14" t="s">
        <v>169</v>
      </c>
      <c r="C65" s="15" t="s">
        <v>170</v>
      </c>
      <c r="D65" s="15" t="s">
        <v>96</v>
      </c>
      <c r="E65" s="16">
        <v>22000</v>
      </c>
      <c r="F65" s="16">
        <v>47943500</v>
      </c>
      <c r="G65" s="17">
        <f t="shared" si="0"/>
        <v>7.2876971221277334E-3</v>
      </c>
      <c r="H65" s="19"/>
    </row>
    <row r="66" spans="1:8" outlineLevel="1" x14ac:dyDescent="0.25">
      <c r="A66" s="13"/>
      <c r="B66" s="14" t="s">
        <v>171</v>
      </c>
      <c r="C66" s="15" t="s">
        <v>172</v>
      </c>
      <c r="D66" s="15" t="s">
        <v>173</v>
      </c>
      <c r="E66" s="16">
        <v>17500</v>
      </c>
      <c r="F66" s="16">
        <v>33377750</v>
      </c>
      <c r="G66" s="17">
        <f t="shared" si="0"/>
        <v>5.0736164989643841E-3</v>
      </c>
      <c r="H66" s="19"/>
    </row>
    <row r="67" spans="1:8" outlineLevel="1" x14ac:dyDescent="0.25">
      <c r="A67" s="13"/>
      <c r="B67" s="14" t="s">
        <v>174</v>
      </c>
      <c r="C67" s="15" t="s">
        <v>175</v>
      </c>
      <c r="D67" s="15" t="s">
        <v>52</v>
      </c>
      <c r="E67" s="16">
        <v>65555</v>
      </c>
      <c r="F67" s="16">
        <v>95697189</v>
      </c>
      <c r="G67" s="17">
        <f t="shared" si="0"/>
        <v>1.4546541843441004E-2</v>
      </c>
      <c r="H67" s="19"/>
    </row>
    <row r="68" spans="1:8" outlineLevel="1" x14ac:dyDescent="0.25">
      <c r="A68" s="13"/>
      <c r="B68" s="14" t="s">
        <v>176</v>
      </c>
      <c r="C68" s="15" t="s">
        <v>177</v>
      </c>
      <c r="D68" s="15" t="s">
        <v>28</v>
      </c>
      <c r="E68" s="16">
        <v>42737</v>
      </c>
      <c r="F68" s="16">
        <v>71815254.799999997</v>
      </c>
      <c r="G68" s="17">
        <f t="shared" si="0"/>
        <v>1.0916345818115696E-2</v>
      </c>
      <c r="H68" s="19"/>
    </row>
    <row r="69" spans="1:8" outlineLevel="1" x14ac:dyDescent="0.25">
      <c r="A69" s="13"/>
      <c r="B69" s="14" t="s">
        <v>178</v>
      </c>
      <c r="C69" s="15" t="s">
        <v>179</v>
      </c>
      <c r="D69" s="15" t="s">
        <v>180</v>
      </c>
      <c r="E69" s="16">
        <v>9865</v>
      </c>
      <c r="F69" s="16">
        <v>15335635.75</v>
      </c>
      <c r="G69" s="17">
        <f t="shared" si="0"/>
        <v>2.3311078357081605E-3</v>
      </c>
      <c r="H69" s="19"/>
    </row>
    <row r="70" spans="1:8" outlineLevel="1" x14ac:dyDescent="0.25">
      <c r="A70" s="13"/>
      <c r="B70" s="14" t="s">
        <v>181</v>
      </c>
      <c r="C70" s="15" t="s">
        <v>182</v>
      </c>
      <c r="D70" s="15" t="s">
        <v>183</v>
      </c>
      <c r="E70" s="16">
        <v>55000</v>
      </c>
      <c r="F70" s="16">
        <v>32755250</v>
      </c>
      <c r="G70" s="17">
        <f t="shared" si="0"/>
        <v>4.9789927969291856E-3</v>
      </c>
      <c r="H70" s="19"/>
    </row>
    <row r="71" spans="1:8" outlineLevel="1" x14ac:dyDescent="0.25">
      <c r="A71" s="13"/>
      <c r="B71" s="14" t="s">
        <v>184</v>
      </c>
      <c r="C71" s="15" t="s">
        <v>185</v>
      </c>
      <c r="D71" s="15" t="s">
        <v>186</v>
      </c>
      <c r="E71" s="16">
        <v>4911</v>
      </c>
      <c r="F71" s="16">
        <v>60892962.299999997</v>
      </c>
      <c r="G71" s="17">
        <f t="shared" ref="G71:G86" si="1">+F71/$F$99</f>
        <v>9.2560924027562143E-3</v>
      </c>
      <c r="H71" s="19"/>
    </row>
    <row r="72" spans="1:8" x14ac:dyDescent="0.25">
      <c r="A72" s="13"/>
      <c r="B72" s="14" t="s">
        <v>187</v>
      </c>
      <c r="C72" s="15" t="s">
        <v>188</v>
      </c>
      <c r="D72" s="15" t="s">
        <v>189</v>
      </c>
      <c r="E72" s="16">
        <v>184260</v>
      </c>
      <c r="F72" s="16">
        <v>57120600</v>
      </c>
      <c r="G72" s="17">
        <f t="shared" si="1"/>
        <v>8.6826708987497656E-3</v>
      </c>
      <c r="H72" s="19"/>
    </row>
    <row r="73" spans="1:8" x14ac:dyDescent="0.25">
      <c r="A73" s="13"/>
      <c r="B73" s="14" t="s">
        <v>190</v>
      </c>
      <c r="C73" s="15" t="s">
        <v>191</v>
      </c>
      <c r="D73" s="15" t="s">
        <v>72</v>
      </c>
      <c r="E73" s="16">
        <v>158344</v>
      </c>
      <c r="F73" s="16">
        <v>452990515.19999999</v>
      </c>
      <c r="G73" s="17">
        <f t="shared" si="1"/>
        <v>6.8857252265149591E-2</v>
      </c>
      <c r="H73" s="19"/>
    </row>
    <row r="74" spans="1:8" x14ac:dyDescent="0.25">
      <c r="A74" s="13"/>
      <c r="B74" s="14" t="s">
        <v>192</v>
      </c>
      <c r="C74" s="15" t="s">
        <v>193</v>
      </c>
      <c r="D74" s="15" t="s">
        <v>66</v>
      </c>
      <c r="E74" s="16">
        <v>152482</v>
      </c>
      <c r="F74" s="16">
        <v>209319665.5</v>
      </c>
      <c r="G74" s="17">
        <f t="shared" si="1"/>
        <v>3.1817833989364351E-2</v>
      </c>
      <c r="H74" s="19"/>
    </row>
    <row r="75" spans="1:8" x14ac:dyDescent="0.25">
      <c r="A75" s="13"/>
      <c r="B75" s="14" t="s">
        <v>194</v>
      </c>
      <c r="C75" s="15" t="s">
        <v>195</v>
      </c>
      <c r="D75" s="15" t="s">
        <v>196</v>
      </c>
      <c r="E75" s="16">
        <v>39098</v>
      </c>
      <c r="F75" s="16">
        <v>97989362.5</v>
      </c>
      <c r="G75" s="17">
        <f t="shared" si="1"/>
        <v>1.4894965847098799E-2</v>
      </c>
      <c r="H75" s="19"/>
    </row>
    <row r="76" spans="1:8" x14ac:dyDescent="0.25">
      <c r="A76" s="13"/>
      <c r="B76" s="14" t="s">
        <v>197</v>
      </c>
      <c r="C76" s="15" t="s">
        <v>198</v>
      </c>
      <c r="D76" s="15" t="s">
        <v>199</v>
      </c>
      <c r="E76" s="16">
        <v>205700</v>
      </c>
      <c r="F76" s="16">
        <v>60876915</v>
      </c>
      <c r="G76" s="17">
        <f t="shared" si="1"/>
        <v>9.2536531177222076E-3</v>
      </c>
      <c r="H76" s="19"/>
    </row>
    <row r="77" spans="1:8" x14ac:dyDescent="0.25">
      <c r="A77" s="13"/>
      <c r="B77" s="14" t="s">
        <v>200</v>
      </c>
      <c r="C77" s="15" t="s">
        <v>201</v>
      </c>
      <c r="D77" s="15" t="s">
        <v>96</v>
      </c>
      <c r="E77" s="16">
        <v>10190</v>
      </c>
      <c r="F77" s="16">
        <v>48233855.5</v>
      </c>
      <c r="G77" s="17">
        <f t="shared" si="1"/>
        <v>7.3318328848848112E-3</v>
      </c>
      <c r="H77" s="19"/>
    </row>
    <row r="78" spans="1:8" x14ac:dyDescent="0.25">
      <c r="B78" s="14" t="s">
        <v>202</v>
      </c>
      <c r="C78" s="15" t="s">
        <v>203</v>
      </c>
      <c r="D78" s="15" t="s">
        <v>204</v>
      </c>
      <c r="E78" s="16">
        <v>57120</v>
      </c>
      <c r="F78" s="16">
        <v>60561480</v>
      </c>
      <c r="G78" s="17">
        <f t="shared" si="1"/>
        <v>9.205705121816227E-3</v>
      </c>
      <c r="H78" s="19"/>
    </row>
    <row r="79" spans="1:8" x14ac:dyDescent="0.25">
      <c r="A79" s="20"/>
      <c r="B79" s="14" t="s">
        <v>205</v>
      </c>
      <c r="C79" s="15" t="s">
        <v>206</v>
      </c>
      <c r="D79" s="15" t="s">
        <v>207</v>
      </c>
      <c r="E79" s="16">
        <v>229500</v>
      </c>
      <c r="F79" s="16">
        <v>46886850</v>
      </c>
      <c r="G79" s="17">
        <f t="shared" si="1"/>
        <v>7.1270800381831676E-3</v>
      </c>
      <c r="H79" s="19"/>
    </row>
    <row r="80" spans="1:8" x14ac:dyDescent="0.25">
      <c r="A80" s="20"/>
      <c r="B80" s="14" t="s">
        <v>208</v>
      </c>
      <c r="C80" s="15" t="s">
        <v>209</v>
      </c>
      <c r="D80" s="15" t="s">
        <v>210</v>
      </c>
      <c r="E80" s="16">
        <v>72221</v>
      </c>
      <c r="F80" s="16">
        <v>265000515.30000001</v>
      </c>
      <c r="G80" s="17">
        <f t="shared" si="1"/>
        <v>4.0281654295455618E-2</v>
      </c>
      <c r="H80" s="19"/>
    </row>
    <row r="81" spans="1:8" x14ac:dyDescent="0.25">
      <c r="A81" s="20"/>
      <c r="B81" s="14" t="s">
        <v>211</v>
      </c>
      <c r="C81" s="15" t="s">
        <v>212</v>
      </c>
      <c r="D81" s="15" t="s">
        <v>213</v>
      </c>
      <c r="E81" s="16">
        <v>67000</v>
      </c>
      <c r="F81" s="16">
        <v>36521700</v>
      </c>
      <c r="G81" s="17">
        <f t="shared" si="1"/>
        <v>5.5515155961749236E-3</v>
      </c>
      <c r="H81" s="19"/>
    </row>
    <row r="82" spans="1:8" x14ac:dyDescent="0.25">
      <c r="A82" s="20" t="s">
        <v>214</v>
      </c>
      <c r="B82" s="14" t="s">
        <v>215</v>
      </c>
      <c r="C82" s="15" t="s">
        <v>216</v>
      </c>
      <c r="D82" s="15" t="s">
        <v>96</v>
      </c>
      <c r="E82" s="16">
        <v>13950</v>
      </c>
      <c r="F82" s="16">
        <v>71418420</v>
      </c>
      <c r="G82" s="17">
        <f t="shared" si="1"/>
        <v>1.0856024568521484E-2</v>
      </c>
      <c r="H82" s="19"/>
    </row>
    <row r="83" spans="1:8" x14ac:dyDescent="0.25">
      <c r="A83" s="20"/>
      <c r="B83" s="14" t="s">
        <v>217</v>
      </c>
      <c r="C83" s="15" t="s">
        <v>218</v>
      </c>
      <c r="D83" s="15" t="s">
        <v>28</v>
      </c>
      <c r="E83" s="16">
        <v>378316</v>
      </c>
      <c r="F83" s="16">
        <v>424111151.80000001</v>
      </c>
      <c r="G83" s="17">
        <f t="shared" si="1"/>
        <v>6.4467417281490469E-2</v>
      </c>
      <c r="H83" s="19"/>
    </row>
    <row r="84" spans="1:8" x14ac:dyDescent="0.25">
      <c r="A84" s="20"/>
      <c r="B84" s="14" t="s">
        <v>219</v>
      </c>
      <c r="C84" s="15" t="s">
        <v>220</v>
      </c>
      <c r="D84" s="15" t="s">
        <v>221</v>
      </c>
      <c r="E84" s="16">
        <v>13585</v>
      </c>
      <c r="F84" s="16">
        <v>70367583</v>
      </c>
      <c r="G84" s="17">
        <f t="shared" si="1"/>
        <v>1.0696291095147088E-2</v>
      </c>
      <c r="H84" s="19"/>
    </row>
    <row r="85" spans="1:8" x14ac:dyDescent="0.25">
      <c r="A85" s="20"/>
      <c r="B85" s="14" t="s">
        <v>222</v>
      </c>
      <c r="C85" s="15" t="s">
        <v>223</v>
      </c>
      <c r="D85" s="15" t="s">
        <v>52</v>
      </c>
      <c r="E85" s="16">
        <v>33690</v>
      </c>
      <c r="F85" s="16">
        <v>48756168</v>
      </c>
      <c r="G85" s="17">
        <f t="shared" si="1"/>
        <v>7.4112274911004887E-3</v>
      </c>
      <c r="H85" s="19"/>
    </row>
    <row r="86" spans="1:8" x14ac:dyDescent="0.25">
      <c r="A86" s="20" t="s">
        <v>224</v>
      </c>
      <c r="B86" s="14" t="s">
        <v>225</v>
      </c>
      <c r="C86" s="15" t="s">
        <v>226</v>
      </c>
      <c r="D86" s="15" t="s">
        <v>227</v>
      </c>
      <c r="E86" s="16">
        <v>36000</v>
      </c>
      <c r="F86" s="16">
        <v>29363400</v>
      </c>
      <c r="G86" s="17">
        <f t="shared" si="1"/>
        <v>4.4634114254463167E-3</v>
      </c>
      <c r="H86" s="19"/>
    </row>
    <row r="87" spans="1:8" x14ac:dyDescent="0.25">
      <c r="A87" s="20"/>
      <c r="B87" s="21"/>
      <c r="C87" s="21" t="s">
        <v>228</v>
      </c>
      <c r="D87" s="21"/>
      <c r="E87" s="22"/>
      <c r="F87" s="23">
        <f>SUBTOTAL(109,Table13456768510[Market Value])</f>
        <v>6328938689.4500008</v>
      </c>
      <c r="G87" s="24">
        <f>+F87/$F$99</f>
        <v>0.96203631927639066</v>
      </c>
      <c r="H87" s="25"/>
    </row>
    <row r="89" spans="1:8" x14ac:dyDescent="0.25">
      <c r="B89" s="26"/>
      <c r="C89" s="26" t="s">
        <v>229</v>
      </c>
      <c r="D89" s="26"/>
      <c r="E89" s="26"/>
      <c r="F89" s="26" t="s">
        <v>11</v>
      </c>
      <c r="G89" s="27" t="s">
        <v>12</v>
      </c>
      <c r="H89" s="26" t="s">
        <v>13</v>
      </c>
    </row>
    <row r="90" spans="1:8" x14ac:dyDescent="0.25">
      <c r="B90" s="28"/>
      <c r="C90" s="21" t="s">
        <v>230</v>
      </c>
      <c r="D90" s="15"/>
      <c r="E90" s="29"/>
      <c r="F90" s="30" t="s">
        <v>231</v>
      </c>
      <c r="G90" s="31">
        <v>0</v>
      </c>
      <c r="H90" s="15"/>
    </row>
    <row r="91" spans="1:8" x14ac:dyDescent="0.25">
      <c r="B91" s="28" t="s">
        <v>232</v>
      </c>
      <c r="C91" s="21" t="s">
        <v>233</v>
      </c>
      <c r="D91" s="21"/>
      <c r="E91" s="22"/>
      <c r="F91" s="16">
        <v>157236137.68000001</v>
      </c>
      <c r="G91" s="31">
        <f>+F91/$F$99</f>
        <v>2.3900828017666964E-2</v>
      </c>
      <c r="H91" s="15"/>
    </row>
    <row r="92" spans="1:8" x14ac:dyDescent="0.25">
      <c r="B92" s="28"/>
      <c r="C92" s="21" t="s">
        <v>234</v>
      </c>
      <c r="D92" s="15"/>
      <c r="E92" s="29"/>
      <c r="F92" s="22" t="s">
        <v>231</v>
      </c>
      <c r="G92" s="31">
        <v>0</v>
      </c>
      <c r="H92" s="15"/>
    </row>
    <row r="93" spans="1:8" x14ac:dyDescent="0.25">
      <c r="B93" s="28"/>
      <c r="C93" s="21" t="s">
        <v>235</v>
      </c>
      <c r="D93" s="15"/>
      <c r="E93" s="29"/>
      <c r="F93" s="22" t="s">
        <v>231</v>
      </c>
      <c r="G93" s="31">
        <v>0</v>
      </c>
      <c r="H93" s="15"/>
    </row>
    <row r="94" spans="1:8" x14ac:dyDescent="0.25">
      <c r="B94" s="28"/>
      <c r="C94" s="21" t="s">
        <v>236</v>
      </c>
      <c r="D94" s="15"/>
      <c r="E94" s="29"/>
      <c r="F94" s="22" t="s">
        <v>231</v>
      </c>
      <c r="G94" s="31">
        <v>0</v>
      </c>
      <c r="H94" s="15"/>
    </row>
    <row r="95" spans="1:8" x14ac:dyDescent="0.25">
      <c r="A95" s="20"/>
      <c r="B95" s="15" t="s">
        <v>224</v>
      </c>
      <c r="C95" s="15" t="s">
        <v>237</v>
      </c>
      <c r="D95" s="15"/>
      <c r="E95" s="29"/>
      <c r="F95" s="16">
        <v>92515148.120000005</v>
      </c>
      <c r="G95" s="31">
        <f>+F95/$F$99</f>
        <v>1.4062852705942307E-2</v>
      </c>
      <c r="H95" s="15"/>
    </row>
    <row r="96" spans="1:8" x14ac:dyDescent="0.25">
      <c r="A96" s="20"/>
      <c r="B96" s="28"/>
      <c r="C96" s="15"/>
      <c r="D96" s="15"/>
      <c r="E96" s="29"/>
      <c r="F96" s="30"/>
      <c r="G96" s="31"/>
      <c r="H96" s="15"/>
    </row>
    <row r="97" spans="1:8" x14ac:dyDescent="0.25">
      <c r="A97" s="32" t="s">
        <v>238</v>
      </c>
      <c r="B97" s="28"/>
      <c r="C97" s="15" t="s">
        <v>239</v>
      </c>
      <c r="D97" s="15"/>
      <c r="E97" s="29"/>
      <c r="F97" s="33">
        <f>SUM(F90:F96)</f>
        <v>249751285.80000001</v>
      </c>
      <c r="G97" s="31">
        <f>+F97/$F$99</f>
        <v>3.7963680723609269E-2</v>
      </c>
      <c r="H97" s="15"/>
    </row>
    <row r="98" spans="1:8" x14ac:dyDescent="0.25">
      <c r="A98" s="20"/>
      <c r="B98" s="28"/>
      <c r="C98" s="15"/>
      <c r="D98" s="15"/>
      <c r="E98" s="29"/>
      <c r="F98" s="33"/>
      <c r="G98" s="31"/>
      <c r="H98" s="15"/>
    </row>
    <row r="99" spans="1:8" x14ac:dyDescent="0.25">
      <c r="A99" s="20"/>
      <c r="B99" s="34"/>
      <c r="C99" s="35" t="s">
        <v>240</v>
      </c>
      <c r="D99" s="36"/>
      <c r="E99" s="37"/>
      <c r="F99" s="37">
        <f>+F97+F87</f>
        <v>6578689975.250001</v>
      </c>
      <c r="G99" s="38">
        <v>1</v>
      </c>
      <c r="H99" s="15"/>
    </row>
    <row r="100" spans="1:8" x14ac:dyDescent="0.25">
      <c r="F100" s="39"/>
    </row>
    <row r="101" spans="1:8" x14ac:dyDescent="0.25">
      <c r="C101" s="21" t="s">
        <v>241</v>
      </c>
      <c r="D101" s="40"/>
      <c r="F101" s="4">
        <v>0</v>
      </c>
    </row>
    <row r="102" spans="1:8" x14ac:dyDescent="0.25">
      <c r="C102" s="21" t="s">
        <v>242</v>
      </c>
      <c r="D102" s="41"/>
    </row>
    <row r="103" spans="1:8" x14ac:dyDescent="0.25">
      <c r="A103" s="20"/>
      <c r="C103" s="21" t="s">
        <v>243</v>
      </c>
      <c r="D103" s="41"/>
    </row>
    <row r="104" spans="1:8" x14ac:dyDescent="0.25">
      <c r="A104" s="20" t="s">
        <v>244</v>
      </c>
      <c r="C104" s="21" t="s">
        <v>245</v>
      </c>
      <c r="D104" s="42">
        <v>25.721800000000002</v>
      </c>
    </row>
    <row r="105" spans="1:8" x14ac:dyDescent="0.25">
      <c r="A105" s="28" t="s">
        <v>246</v>
      </c>
      <c r="C105" s="21" t="s">
        <v>247</v>
      </c>
      <c r="D105" s="42">
        <v>25.899100000000001</v>
      </c>
    </row>
    <row r="106" spans="1:8" x14ac:dyDescent="0.25">
      <c r="A106" s="20"/>
      <c r="C106" s="21" t="s">
        <v>248</v>
      </c>
      <c r="D106" s="43"/>
    </row>
    <row r="107" spans="1:8" x14ac:dyDescent="0.25">
      <c r="A107" s="20"/>
      <c r="C107" s="21" t="s">
        <v>249</v>
      </c>
      <c r="D107" s="41">
        <v>0</v>
      </c>
    </row>
    <row r="108" spans="1:8" x14ac:dyDescent="0.25">
      <c r="C108" s="21" t="s">
        <v>250</v>
      </c>
      <c r="D108" s="41">
        <v>0</v>
      </c>
      <c r="F108" s="39"/>
      <c r="G108" s="44"/>
    </row>
    <row r="109" spans="1:8" x14ac:dyDescent="0.25">
      <c r="B109" s="45"/>
      <c r="C109" s="13"/>
    </row>
    <row r="110" spans="1:8" x14ac:dyDescent="0.25">
      <c r="F110" s="4"/>
    </row>
    <row r="111" spans="1:8" x14ac:dyDescent="0.25">
      <c r="C111" s="26" t="s">
        <v>251</v>
      </c>
      <c r="D111" s="26"/>
      <c r="E111" s="26"/>
      <c r="F111" s="26"/>
      <c r="G111" s="27"/>
      <c r="H111" s="26"/>
    </row>
    <row r="112" spans="1:8" x14ac:dyDescent="0.25">
      <c r="C112" s="26" t="s">
        <v>252</v>
      </c>
      <c r="D112" s="26"/>
      <c r="E112" s="26"/>
      <c r="F112" s="26" t="s">
        <v>11</v>
      </c>
      <c r="G112" s="27" t="s">
        <v>12</v>
      </c>
      <c r="H112" s="26" t="s">
        <v>13</v>
      </c>
    </row>
    <row r="113" spans="3:8" x14ac:dyDescent="0.25">
      <c r="C113" s="21" t="s">
        <v>253</v>
      </c>
      <c r="D113" s="15"/>
      <c r="E113" s="29"/>
      <c r="F113" s="46">
        <f>SUMIF(Table13456768510[[Industry ]],A104,Table13456768510[Market Value])</f>
        <v>0</v>
      </c>
      <c r="G113" s="47">
        <f>+F113/$F$99</f>
        <v>0</v>
      </c>
      <c r="H113" s="15"/>
    </row>
    <row r="114" spans="3:8" x14ac:dyDescent="0.25">
      <c r="C114" s="15" t="s">
        <v>254</v>
      </c>
      <c r="D114" s="15"/>
      <c r="E114" s="29"/>
      <c r="F114" s="46">
        <f>SUMIF(Table13456768510[[Industry ]],A105,Table13456768510[Market Value])</f>
        <v>0</v>
      </c>
      <c r="G114" s="47">
        <f>+F114/$F$99</f>
        <v>0</v>
      </c>
      <c r="H114" s="15"/>
    </row>
    <row r="115" spans="3:8" x14ac:dyDescent="0.25">
      <c r="C115" s="15" t="s">
        <v>255</v>
      </c>
      <c r="D115" s="15"/>
      <c r="E115" s="29"/>
      <c r="F115" s="46">
        <f>SUMIF($E$127:$E$134,C115,H127:H134)</f>
        <v>0</v>
      </c>
      <c r="G115" s="47">
        <f>+F115/$F$99</f>
        <v>0</v>
      </c>
      <c r="H115" s="15"/>
    </row>
    <row r="116" spans="3:8" x14ac:dyDescent="0.25">
      <c r="C116" s="15" t="s">
        <v>256</v>
      </c>
      <c r="D116" s="15"/>
      <c r="E116" s="29"/>
      <c r="F116" s="46">
        <f t="shared" ref="F116:F124" si="2">SUMIF($E$127:$E$134,C116,H128:H135)</f>
        <v>0</v>
      </c>
      <c r="G116" s="47">
        <f t="shared" ref="G116:G124" si="3">+F116/$F$99</f>
        <v>0</v>
      </c>
      <c r="H116" s="15"/>
    </row>
    <row r="117" spans="3:8" x14ac:dyDescent="0.25">
      <c r="C117" s="15" t="s">
        <v>257</v>
      </c>
      <c r="D117" s="15"/>
      <c r="E117" s="29"/>
      <c r="F117" s="46">
        <f t="shared" si="2"/>
        <v>0</v>
      </c>
      <c r="G117" s="47">
        <f t="shared" si="3"/>
        <v>0</v>
      </c>
      <c r="H117" s="15"/>
    </row>
    <row r="118" spans="3:8" x14ac:dyDescent="0.25">
      <c r="C118" s="15" t="s">
        <v>258</v>
      </c>
      <c r="D118" s="15"/>
      <c r="E118" s="29"/>
      <c r="F118" s="46">
        <f t="shared" si="2"/>
        <v>0</v>
      </c>
      <c r="G118" s="47">
        <f t="shared" si="3"/>
        <v>0</v>
      </c>
      <c r="H118" s="15"/>
    </row>
    <row r="119" spans="3:8" x14ac:dyDescent="0.25">
      <c r="C119" s="15" t="s">
        <v>259</v>
      </c>
      <c r="D119" s="15"/>
      <c r="E119" s="29"/>
      <c r="F119" s="46">
        <f t="shared" si="2"/>
        <v>0</v>
      </c>
      <c r="G119" s="47">
        <f t="shared" si="3"/>
        <v>0</v>
      </c>
      <c r="H119" s="15"/>
    </row>
    <row r="120" spans="3:8" x14ac:dyDescent="0.25">
      <c r="C120" s="15" t="s">
        <v>260</v>
      </c>
      <c r="D120" s="15"/>
      <c r="E120" s="29"/>
      <c r="F120" s="46">
        <f t="shared" si="2"/>
        <v>0</v>
      </c>
      <c r="G120" s="47">
        <f t="shared" si="3"/>
        <v>0</v>
      </c>
      <c r="H120" s="15"/>
    </row>
    <row r="121" spans="3:8" x14ac:dyDescent="0.25">
      <c r="C121" s="15" t="s">
        <v>261</v>
      </c>
      <c r="D121" s="15"/>
      <c r="E121" s="29"/>
      <c r="F121" s="46">
        <f t="shared" si="2"/>
        <v>0</v>
      </c>
      <c r="G121" s="47">
        <f t="shared" si="3"/>
        <v>0</v>
      </c>
      <c r="H121" s="15"/>
    </row>
    <row r="122" spans="3:8" x14ac:dyDescent="0.25">
      <c r="C122" s="15" t="s">
        <v>262</v>
      </c>
      <c r="D122" s="15"/>
      <c r="E122" s="29"/>
      <c r="F122" s="46">
        <f>SUMIF($E$127:$E$134,C122,H134:H141)</f>
        <v>0</v>
      </c>
      <c r="G122" s="47">
        <f t="shared" si="3"/>
        <v>0</v>
      </c>
      <c r="H122" s="15"/>
    </row>
    <row r="123" spans="3:8" x14ac:dyDescent="0.25">
      <c r="C123" s="15" t="s">
        <v>263</v>
      </c>
      <c r="D123" s="15"/>
      <c r="E123" s="29"/>
      <c r="F123" s="46">
        <f t="shared" si="2"/>
        <v>0</v>
      </c>
      <c r="G123" s="47">
        <f t="shared" si="3"/>
        <v>0</v>
      </c>
      <c r="H123" s="15"/>
    </row>
    <row r="124" spans="3:8" x14ac:dyDescent="0.25">
      <c r="C124" s="15" t="s">
        <v>264</v>
      </c>
      <c r="D124" s="15"/>
      <c r="E124" s="29"/>
      <c r="F124" s="46">
        <f t="shared" si="2"/>
        <v>0</v>
      </c>
      <c r="G124" s="47">
        <f t="shared" si="3"/>
        <v>0</v>
      </c>
      <c r="H124" s="15"/>
    </row>
    <row r="127" spans="3:8" x14ac:dyDescent="0.25">
      <c r="E127" s="15" t="s">
        <v>255</v>
      </c>
      <c r="F127" s="15" t="s">
        <v>265</v>
      </c>
      <c r="G127" s="7">
        <f t="shared" ref="G127:G134" si="4">SUMIF($H$7:$H$73,F127,$E$7:$E$73)</f>
        <v>0</v>
      </c>
      <c r="H127" s="1">
        <f t="shared" ref="H127:H134" si="5">SUMIF($H$7:$H$73,F127,$F$7:$F$73)</f>
        <v>0</v>
      </c>
    </row>
    <row r="128" spans="3:8" x14ac:dyDescent="0.25">
      <c r="E128" s="15" t="s">
        <v>255</v>
      </c>
      <c r="F128" s="15" t="s">
        <v>266</v>
      </c>
      <c r="G128" s="7">
        <f t="shared" si="4"/>
        <v>0</v>
      </c>
      <c r="H128" s="1">
        <f t="shared" si="5"/>
        <v>0</v>
      </c>
    </row>
    <row r="129" spans="5:8" x14ac:dyDescent="0.25">
      <c r="E129" s="15" t="s">
        <v>255</v>
      </c>
      <c r="F129" s="15" t="s">
        <v>267</v>
      </c>
      <c r="G129" s="7">
        <f t="shared" si="4"/>
        <v>0</v>
      </c>
      <c r="H129" s="1">
        <f t="shared" si="5"/>
        <v>0</v>
      </c>
    </row>
    <row r="130" spans="5:8" x14ac:dyDescent="0.25">
      <c r="E130" s="15" t="s">
        <v>257</v>
      </c>
      <c r="F130" s="15" t="s">
        <v>268</v>
      </c>
      <c r="G130" s="7">
        <f t="shared" si="4"/>
        <v>0</v>
      </c>
      <c r="H130" s="1">
        <f t="shared" si="5"/>
        <v>0</v>
      </c>
    </row>
    <row r="131" spans="5:8" x14ac:dyDescent="0.25">
      <c r="E131" s="15" t="s">
        <v>258</v>
      </c>
      <c r="F131" s="15" t="s">
        <v>269</v>
      </c>
      <c r="G131" s="7">
        <f t="shared" si="4"/>
        <v>0</v>
      </c>
      <c r="H131" s="1">
        <f t="shared" si="5"/>
        <v>0</v>
      </c>
    </row>
    <row r="132" spans="5:8" x14ac:dyDescent="0.25">
      <c r="E132" s="15" t="s">
        <v>255</v>
      </c>
      <c r="F132" s="15" t="s">
        <v>270</v>
      </c>
      <c r="G132" s="7">
        <f t="shared" si="4"/>
        <v>0</v>
      </c>
      <c r="H132" s="1">
        <f t="shared" si="5"/>
        <v>0</v>
      </c>
    </row>
    <row r="133" spans="5:8" x14ac:dyDescent="0.25">
      <c r="E133" s="15" t="s">
        <v>258</v>
      </c>
      <c r="F133" s="15" t="s">
        <v>271</v>
      </c>
      <c r="G133" s="7">
        <f t="shared" si="4"/>
        <v>0</v>
      </c>
      <c r="H133" s="1">
        <f t="shared" si="5"/>
        <v>0</v>
      </c>
    </row>
    <row r="134" spans="5:8" x14ac:dyDescent="0.25">
      <c r="E134" s="15" t="s">
        <v>255</v>
      </c>
      <c r="F134" s="15" t="s">
        <v>272</v>
      </c>
      <c r="G134" s="7">
        <f t="shared" si="4"/>
        <v>0</v>
      </c>
      <c r="H134" s="1">
        <f t="shared" si="5"/>
        <v>0</v>
      </c>
    </row>
    <row r="135" spans="5:8" x14ac:dyDescent="0.25">
      <c r="G135" s="7" t="s">
        <v>273</v>
      </c>
      <c r="H135" s="1" t="s">
        <v>273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2024-06-06T07:42:24Z</dcterms:created>
  <dcterms:modified xsi:type="dcterms:W3CDTF">2024-06-06T07:42:45Z</dcterms:modified>
</cp:coreProperties>
</file>