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CA0FAB16-E593-4535-A6EA-F58838649481}" xr6:coauthVersionLast="47" xr6:coauthVersionMax="47" xr10:uidLastSave="{00000000-0000-0000-0000-000000000000}"/>
  <bookViews>
    <workbookView xWindow="-120" yWindow="-120" windowWidth="20730" windowHeight="11160" xr2:uid="{DBD13D1D-0730-4A6E-B342-2FFCE5C5718F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F72" i="1"/>
  <c r="G72" i="1" s="1"/>
  <c r="F71" i="1"/>
  <c r="G71" i="1" s="1"/>
  <c r="F70" i="1"/>
  <c r="F68" i="1"/>
  <c r="F67" i="1"/>
  <c r="F69" i="1" s="1"/>
  <c r="F51" i="1"/>
  <c r="F53" i="1" s="1"/>
  <c r="F41" i="1"/>
  <c r="G41" i="1" s="1"/>
  <c r="G78" i="1" l="1"/>
  <c r="G74" i="1"/>
  <c r="G37" i="1"/>
  <c r="G29" i="1"/>
  <c r="G21" i="1"/>
  <c r="G13" i="1"/>
  <c r="G32" i="1"/>
  <c r="G24" i="1"/>
  <c r="G16" i="1"/>
  <c r="G8" i="1"/>
  <c r="G7" i="1"/>
  <c r="G40" i="1"/>
  <c r="G30" i="1"/>
  <c r="G22" i="1"/>
  <c r="G14" i="1"/>
  <c r="G36" i="1"/>
  <c r="G28" i="1"/>
  <c r="G20" i="1"/>
  <c r="G12" i="1"/>
  <c r="G77" i="1"/>
  <c r="G73" i="1"/>
  <c r="G35" i="1"/>
  <c r="G27" i="1"/>
  <c r="G19" i="1"/>
  <c r="G11" i="1"/>
  <c r="G31" i="1"/>
  <c r="G15" i="1"/>
  <c r="G49" i="1"/>
  <c r="G34" i="1"/>
  <c r="G26" i="1"/>
  <c r="G18" i="1"/>
  <c r="G10" i="1"/>
  <c r="G45" i="1"/>
  <c r="G33" i="1"/>
  <c r="G25" i="1"/>
  <c r="G17" i="1"/>
  <c r="G9" i="1"/>
  <c r="G23" i="1"/>
  <c r="G75" i="1"/>
  <c r="G69" i="1"/>
  <c r="G76" i="1"/>
  <c r="G68" i="1"/>
  <c r="G70" i="1"/>
  <c r="G67" i="1"/>
  <c r="G51" i="1"/>
</calcChain>
</file>

<file path=xl/sharedStrings.xml><?xml version="1.0" encoding="utf-8"?>
<sst xmlns="http://schemas.openxmlformats.org/spreadsheetml/2006/main" count="174" uniqueCount="124">
  <si>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</si>
  <si>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</si>
  <si>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</si>
  <si>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</si>
  <si>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</si>
  <si>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</si>
  <si>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</si>
  <si>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</si>
  <si>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</si>
  <si>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</si>
  <si>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</si>
  <si>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</si>
  <si>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</si>
  <si>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</si>
  <si>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IN000929C058</t>
  </si>
  <si>
    <t>Gsec Strip 12-09-2029</t>
  </si>
  <si>
    <t>CGS</t>
  </si>
  <si>
    <t>IN001243P014</t>
  </si>
  <si>
    <t>Gsec Strip 23-12-2043</t>
  </si>
  <si>
    <t>IN000335C025</t>
  </si>
  <si>
    <t>Gsec Strip 15-03-2035</t>
  </si>
  <si>
    <t>IN0020230127</t>
  </si>
  <si>
    <t>7.46 GS 06.11.2073</t>
  </si>
  <si>
    <t>IN0020230051</t>
  </si>
  <si>
    <t>7.30 GS 19.06.2053</t>
  </si>
  <si>
    <t>IN0020230101</t>
  </si>
  <si>
    <t>7.37 GS 23.10.2028</t>
  </si>
  <si>
    <t>IN0020230077</t>
  </si>
  <si>
    <t>7.18 GS 24.07.2037</t>
  </si>
  <si>
    <t>IN0020230044</t>
  </si>
  <si>
    <t>7.25 GS 12.06.2063</t>
  </si>
  <si>
    <t>IN0020170042</t>
  </si>
  <si>
    <t>6.68% GOI 17-Sept-2031</t>
  </si>
  <si>
    <t>IN0020150051</t>
  </si>
  <si>
    <t>7.73% GS  MD 19/12/2034</t>
  </si>
  <si>
    <t>IN0020070044</t>
  </si>
  <si>
    <t>8.32% GS 02.08.2032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</si>
  <si>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</si>
  <si>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</si>
  <si>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</si>
  <si>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</si>
  <si>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</si>
  <si>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</si>
  <si>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</si>
  <si>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</si>
  <si>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</si>
  <si>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</si>
  <si>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IN0020240035</t>
  </si>
  <si>
    <t>7.34 GS 22.04.2064</t>
  </si>
  <si>
    <t>IN0020240019</t>
  </si>
  <si>
    <t>7.10 GS 08.04.2034</t>
  </si>
  <si>
    <t>IN4520180204</t>
  </si>
  <si>
    <t>8.38% Telangana SDL 2049</t>
  </si>
  <si>
    <t>SDL</t>
  </si>
  <si>
    <t>IN2220200264</t>
  </si>
  <si>
    <t>6.63% MAHARASHTRA SDL 14-OCT-2030</t>
  </si>
  <si>
    <t>IN000330C059</t>
  </si>
  <si>
    <t>0% Strip GOI 12-03-2030</t>
  </si>
  <si>
    <t>IN1920230142</t>
  </si>
  <si>
    <t>7.64 KA SDL 20.12.2039</t>
  </si>
  <si>
    <t>IN000929C041</t>
  </si>
  <si>
    <t>0% Strip GOI  19-09-2029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</si>
  <si>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</si>
  <si>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</si>
  <si>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</si>
  <si>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</si>
  <si>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</si>
  <si>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</si>
  <si>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IN0020220011</t>
  </si>
  <si>
    <t>7.10 GS 18.04.2029</t>
  </si>
  <si>
    <t>IN3320230359</t>
  </si>
  <si>
    <t>7.48 UP SDL 22.03.2044</t>
  </si>
  <si>
    <t>IN0020210194</t>
  </si>
  <si>
    <t>6.99% GOI 15-DEC-2051</t>
  </si>
  <si>
    <t>IN0020120062</t>
  </si>
  <si>
    <t>8.30% GOI 31-Dec-2042</t>
  </si>
  <si>
    <t>IN0020210152</t>
  </si>
  <si>
    <t>06.67 GOI 15 DEC- 2035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</si>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</sst>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5" fillId="0" borderId="0" xfId="2" applyFont="1" applyAlignment="1">
      <alignment vertical="top"/>
    </xf>
    <xf numFmtId="0" fontId="2" fillId="0" borderId="6" xfId="2" quotePrefix="1" applyBorder="1"/>
    <xf numFmtId="0" fontId="5" fillId="0" borderId="0" xfId="2" applyFont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8" fillId="0" borderId="8" xfId="0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7CAF50A1-5622-411A-95FF-612ACE5E71E0}"/>
    <cellStyle name="Comma 3" xfId="4" xr:uid="{816DC04A-3635-48DF-AE91-B3EC7CDAE440}"/>
    <cellStyle name="Normal" xfId="0" builtinId="0"/>
    <cellStyle name="Normal 2" xfId="2" xr:uid="{0619FBA1-2B2B-4EC8-ACA2-E7241AF314BC}"/>
    <cellStyle name="Percent" xfId="1" builtinId="5"/>
    <cellStyle name="Percent 2" xfId="5" xr:uid="{6727B6DD-CFDE-4099-8BC3-D4930419F05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F4BD35-9FFF-4DC7-B7DE-CA69203D4509}" name="Table1345676857891016" displayName="Table1345676857891016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30F9EC6C-0F78-4528-B9E9-9546A07E3D07}" name="ISIN No." dataDxfId="6"/>
    <tableColumn id="2" xr3:uid="{CE7ED99A-3E27-4E85-8764-996FE4C264E2}" name="Name of the Instrument" dataDxfId="5"/>
    <tableColumn id="3" xr3:uid="{4086DE95-1B3B-4BCD-A1C8-BD44832EE089}" name="Industry " dataDxfId="4"/>
    <tableColumn id="4" xr3:uid="{5A81141E-C49B-4CA8-8DDB-DFF1642BF37F}" name="Quantity" dataDxfId="3"/>
    <tableColumn id="5" xr3:uid="{ED1EA324-AB64-44A4-8B6F-7F279FA6A5B1}" name="Market Value" dataDxfId="2"/>
    <tableColumn id="6" xr3:uid="{E8BC7F62-87FD-4486-B545-A9BB1F1012E7}" name="% of Portfolio" dataDxfId="1" dataCellStyle="Percent">
      <calculatedColumnFormula>+F7/$F$53</calculatedColumnFormula>
    </tableColumn>
    <tableColumn id="7" xr3:uid="{E3A54C38-94E3-41EC-BC96-EC5AB386C304}" name="Ratings" dataDxfId="0">
      <calculatedColumnFormula>VLOOKUP(Table1345676857891016[[#This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58A5-D7FF-4F34-AFE5-4EBE6098B021}">
  <sheetPr>
    <tabColor rgb="FF7030A0"/>
  </sheetPr>
  <dimension ref="A2:H102"/>
  <sheetViews>
    <sheetView showGridLines="0" tabSelected="1" zoomScaleNormal="100" zoomScaleSheetLayoutView="89" workbookViewId="0">
      <selection activeCell="F53" sqref="F5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240000</v>
      </c>
      <c r="F7" s="16">
        <v>16647336</v>
      </c>
      <c r="G7" s="17">
        <f t="shared" ref="G7:G37" si="0">+F7/$F$53</f>
        <v>6.026240088513702E-2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400000</v>
      </c>
      <c r="F8" s="16">
        <v>10143640</v>
      </c>
      <c r="G8" s="17">
        <f t="shared" si="0"/>
        <v>3.6719394629537799E-2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40400</v>
      </c>
      <c r="F9" s="16">
        <v>1906577</v>
      </c>
      <c r="G9" s="17">
        <f t="shared" si="0"/>
        <v>6.901699316478137E-3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40000</v>
      </c>
      <c r="F10" s="16">
        <v>4162648</v>
      </c>
      <c r="G10" s="17">
        <f t="shared" si="0"/>
        <v>1.5068546854566631E-2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240000</v>
      </c>
      <c r="F11" s="16">
        <v>24478344</v>
      </c>
      <c r="G11" s="17">
        <f t="shared" si="0"/>
        <v>8.8610200402772454E-2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100000</v>
      </c>
      <c r="F12" s="16">
        <v>10119040</v>
      </c>
      <c r="G12" s="17">
        <f t="shared" si="0"/>
        <v>3.6630344041397186E-2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70000</v>
      </c>
      <c r="F13" s="16">
        <v>7064141</v>
      </c>
      <c r="G13" s="17">
        <f t="shared" si="0"/>
        <v>2.5571784990170963E-2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340000</v>
      </c>
      <c r="F14" s="16">
        <v>34402050</v>
      </c>
      <c r="G14" s="17">
        <f t="shared" si="0"/>
        <v>0.12453344657490711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36700</v>
      </c>
      <c r="F15" s="16">
        <v>3588812.26</v>
      </c>
      <c r="G15" s="17">
        <f t="shared" si="0"/>
        <v>1.2991294409725049E-2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49400</v>
      </c>
      <c r="F16" s="16">
        <v>5184362.04</v>
      </c>
      <c r="G16" s="17">
        <f t="shared" si="0"/>
        <v>1.8767093040482078E-2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76000</v>
      </c>
      <c r="F17" s="16">
        <v>8177455.5999999996</v>
      </c>
      <c r="G17" s="17">
        <f t="shared" si="0"/>
        <v>2.9601919946086786E-2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7000</v>
      </c>
      <c r="F18" s="16">
        <v>750049.3</v>
      </c>
      <c r="G18" s="17">
        <f t="shared" si="0"/>
        <v>2.7151354186769824E-3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10000</v>
      </c>
      <c r="F19" s="16">
        <v>1049505</v>
      </c>
      <c r="G19" s="17">
        <f t="shared" si="0"/>
        <v>3.7991478661183824E-3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10000</v>
      </c>
      <c r="F20" s="16">
        <v>1061349</v>
      </c>
      <c r="G20" s="17">
        <f t="shared" si="0"/>
        <v>3.8420224663597399E-3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30000</v>
      </c>
      <c r="F21" s="16">
        <v>2809578</v>
      </c>
      <c r="G21" s="17">
        <f t="shared" si="0"/>
        <v>1.0170511110850499E-2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74600</v>
      </c>
      <c r="F22" s="16">
        <v>6986304.9199999999</v>
      </c>
      <c r="G22" s="17">
        <f t="shared" si="0"/>
        <v>2.5290022847790486E-2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25000</v>
      </c>
      <c r="F23" s="16">
        <v>2559402.5</v>
      </c>
      <c r="G23" s="17">
        <f t="shared" si="0"/>
        <v>9.2648901590874303E-3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350000</v>
      </c>
      <c r="F24" s="16">
        <v>35277900</v>
      </c>
      <c r="G24" s="17">
        <f t="shared" si="0"/>
        <v>0.12770397330754754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53</v>
      </c>
      <c r="E25" s="16">
        <v>10000</v>
      </c>
      <c r="F25" s="16">
        <v>1110364</v>
      </c>
      <c r="G25" s="17">
        <f t="shared" si="0"/>
        <v>4.0194539532586041E-3</v>
      </c>
      <c r="H25" s="18"/>
    </row>
    <row r="26" spans="1:8" x14ac:dyDescent="0.25">
      <c r="A26" s="19"/>
      <c r="B26" s="14" t="s">
        <v>54</v>
      </c>
      <c r="C26" s="15" t="s">
        <v>55</v>
      </c>
      <c r="D26" s="15" t="s">
        <v>53</v>
      </c>
      <c r="E26" s="16">
        <v>20000</v>
      </c>
      <c r="F26" s="16">
        <v>1924794</v>
      </c>
      <c r="G26" s="17">
        <f t="shared" si="0"/>
        <v>6.9676438109560843E-3</v>
      </c>
      <c r="H26" s="18"/>
    </row>
    <row r="27" spans="1:8" x14ac:dyDescent="0.25">
      <c r="A27" s="19"/>
      <c r="B27" s="14" t="s">
        <v>56</v>
      </c>
      <c r="C27" s="15" t="s">
        <v>57</v>
      </c>
      <c r="D27" s="15" t="s">
        <v>16</v>
      </c>
      <c r="E27" s="16">
        <v>48000</v>
      </c>
      <c r="F27" s="16">
        <v>3215875.2</v>
      </c>
      <c r="G27" s="17">
        <f t="shared" si="0"/>
        <v>1.1641283656374221E-2</v>
      </c>
      <c r="H27" s="18"/>
    </row>
    <row r="28" spans="1:8" x14ac:dyDescent="0.25">
      <c r="A28" s="19"/>
      <c r="B28" s="14" t="s">
        <v>58</v>
      </c>
      <c r="C28" s="15" t="s">
        <v>59</v>
      </c>
      <c r="D28" s="15" t="s">
        <v>53</v>
      </c>
      <c r="E28" s="16">
        <v>50000</v>
      </c>
      <c r="F28" s="16">
        <v>5110300</v>
      </c>
      <c r="G28" s="17">
        <f t="shared" si="0"/>
        <v>1.8498992706299417E-2</v>
      </c>
      <c r="H28" s="18"/>
    </row>
    <row r="29" spans="1:8" x14ac:dyDescent="0.25">
      <c r="A29" s="19"/>
      <c r="B29" s="14" t="s">
        <v>60</v>
      </c>
      <c r="C29" s="15" t="s">
        <v>61</v>
      </c>
      <c r="D29" s="15" t="s">
        <v>16</v>
      </c>
      <c r="E29" s="16">
        <v>13000</v>
      </c>
      <c r="F29" s="16">
        <v>900515.2</v>
      </c>
      <c r="G29" s="17">
        <f t="shared" si="0"/>
        <v>3.2598133410390306E-3</v>
      </c>
      <c r="H29" s="18"/>
    </row>
    <row r="30" spans="1:8" x14ac:dyDescent="0.25">
      <c r="A30" s="19"/>
      <c r="B30" s="14" t="s">
        <v>62</v>
      </c>
      <c r="C30" s="15" t="s">
        <v>63</v>
      </c>
      <c r="D30" s="15" t="s">
        <v>53</v>
      </c>
      <c r="E30" s="16">
        <v>100000</v>
      </c>
      <c r="F30" s="16">
        <v>10056380</v>
      </c>
      <c r="G30" s="17">
        <f t="shared" si="0"/>
        <v>3.6403518437621143E-2</v>
      </c>
      <c r="H30" s="18"/>
    </row>
    <row r="31" spans="1:8" x14ac:dyDescent="0.25">
      <c r="A31" s="19"/>
      <c r="B31" s="14" t="s">
        <v>64</v>
      </c>
      <c r="C31" s="15" t="s">
        <v>65</v>
      </c>
      <c r="D31" s="15" t="s">
        <v>53</v>
      </c>
      <c r="E31" s="16">
        <v>100000</v>
      </c>
      <c r="F31" s="16">
        <v>10223520</v>
      </c>
      <c r="G31" s="17">
        <f t="shared" si="0"/>
        <v>3.7008555645012271E-2</v>
      </c>
      <c r="H31" s="18"/>
    </row>
    <row r="32" spans="1:8" x14ac:dyDescent="0.25">
      <c r="A32" s="19"/>
      <c r="B32" s="14" t="s">
        <v>66</v>
      </c>
      <c r="C32" s="15" t="s">
        <v>67</v>
      </c>
      <c r="D32" s="15" t="s">
        <v>53</v>
      </c>
      <c r="E32" s="16">
        <v>25000</v>
      </c>
      <c r="F32" s="16">
        <v>2520930</v>
      </c>
      <c r="G32" s="17">
        <f t="shared" si="0"/>
        <v>9.1256219171264672E-3</v>
      </c>
      <c r="H32" s="18"/>
    </row>
    <row r="33" spans="1:8" x14ac:dyDescent="0.25">
      <c r="A33" s="19"/>
      <c r="B33" s="14" t="s">
        <v>68</v>
      </c>
      <c r="C33" s="15" t="s">
        <v>69</v>
      </c>
      <c r="D33" s="15" t="s">
        <v>16</v>
      </c>
      <c r="E33" s="16">
        <v>130000</v>
      </c>
      <c r="F33" s="16">
        <v>13022971</v>
      </c>
      <c r="G33" s="17">
        <f t="shared" si="0"/>
        <v>4.7142407597078217E-2</v>
      </c>
      <c r="H33" s="18"/>
    </row>
    <row r="34" spans="1:8" x14ac:dyDescent="0.25">
      <c r="A34" s="19"/>
      <c r="B34" s="14" t="s">
        <v>70</v>
      </c>
      <c r="C34" s="15" t="s">
        <v>71</v>
      </c>
      <c r="D34" s="15" t="s">
        <v>53</v>
      </c>
      <c r="E34" s="16">
        <v>100000</v>
      </c>
      <c r="F34" s="16">
        <v>10111200</v>
      </c>
      <c r="G34" s="17">
        <f t="shared" si="0"/>
        <v>3.6601963691355627E-2</v>
      </c>
      <c r="H34" s="18"/>
    </row>
    <row r="35" spans="1:8" x14ac:dyDescent="0.25">
      <c r="A35" s="19"/>
      <c r="B35" s="14" t="s">
        <v>72</v>
      </c>
      <c r="C35" s="15" t="s">
        <v>73</v>
      </c>
      <c r="D35" s="15" t="s">
        <v>16</v>
      </c>
      <c r="E35" s="16">
        <v>80000</v>
      </c>
      <c r="F35" s="16">
        <v>7868368</v>
      </c>
      <c r="G35" s="17">
        <f t="shared" si="0"/>
        <v>2.8483040573445733E-2</v>
      </c>
      <c r="H35" s="18"/>
    </row>
    <row r="36" spans="1:8" x14ac:dyDescent="0.25">
      <c r="A36" s="19"/>
      <c r="B36" s="14" t="s">
        <v>74</v>
      </c>
      <c r="C36" s="15" t="s">
        <v>75</v>
      </c>
      <c r="D36" s="15" t="s">
        <v>16</v>
      </c>
      <c r="E36" s="16">
        <v>50000</v>
      </c>
      <c r="F36" s="16">
        <v>5605470</v>
      </c>
      <c r="G36" s="17">
        <f t="shared" si="0"/>
        <v>2.0291479687176914E-2</v>
      </c>
      <c r="H36" s="18"/>
    </row>
    <row r="37" spans="1:8" x14ac:dyDescent="0.25">
      <c r="A37" s="19"/>
      <c r="B37" s="14" t="s">
        <v>76</v>
      </c>
      <c r="C37" s="15" t="s">
        <v>77</v>
      </c>
      <c r="D37" s="15" t="s">
        <v>16</v>
      </c>
      <c r="E37" s="16">
        <v>160000</v>
      </c>
      <c r="F37" s="16">
        <v>15491232</v>
      </c>
      <c r="G37" s="17">
        <f t="shared" si="0"/>
        <v>5.6077370757018595E-2</v>
      </c>
      <c r="H37" s="18"/>
    </row>
    <row r="38" spans="1:8" hidden="1" outlineLevel="1" x14ac:dyDescent="0.25">
      <c r="A38" s="19"/>
      <c r="B38" s="14"/>
      <c r="C38" s="15"/>
      <c r="D38" s="15"/>
      <c r="E38" s="16"/>
      <c r="F38" s="16"/>
      <c r="G38" s="17"/>
      <c r="H38" s="20"/>
    </row>
    <row r="39" spans="1:8" hidden="1" collapsed="1" x14ac:dyDescent="0.25">
      <c r="A39" s="21"/>
      <c r="B39" s="22"/>
      <c r="C39" s="23"/>
      <c r="D39" s="23"/>
      <c r="E39" s="24"/>
      <c r="F39" s="25"/>
      <c r="G39" s="26"/>
      <c r="H39" s="20"/>
    </row>
    <row r="40" spans="1:8" hidden="1" x14ac:dyDescent="0.25">
      <c r="A40" s="21"/>
      <c r="B40" s="22"/>
      <c r="C40" s="23"/>
      <c r="D40" s="23"/>
      <c r="E40" s="24"/>
      <c r="F40" s="25"/>
      <c r="G40" s="26">
        <f>+F40/$F$53</f>
        <v>0</v>
      </c>
      <c r="H40" s="20"/>
    </row>
    <row r="41" spans="1:8" x14ac:dyDescent="0.25">
      <c r="A41" s="21"/>
      <c r="B41" s="23"/>
      <c r="C41" s="23" t="s">
        <v>78</v>
      </c>
      <c r="D41" s="23"/>
      <c r="E41" s="27"/>
      <c r="F41" s="28">
        <f>SUM(F7:F40)</f>
        <v>263530414.01999998</v>
      </c>
      <c r="G41" s="29">
        <f>+F41/$F$53</f>
        <v>0.95396497404145453</v>
      </c>
      <c r="H41" s="30"/>
    </row>
    <row r="42" spans="1:8" x14ac:dyDescent="0.25">
      <c r="A42" s="21"/>
    </row>
    <row r="43" spans="1:8" x14ac:dyDescent="0.25">
      <c r="A43" s="31" t="s">
        <v>79</v>
      </c>
      <c r="B43" s="32"/>
      <c r="C43" s="32" t="s">
        <v>80</v>
      </c>
      <c r="D43" s="32"/>
      <c r="E43" s="32"/>
      <c r="F43" s="32" t="s">
        <v>11</v>
      </c>
      <c r="G43" s="33" t="s">
        <v>12</v>
      </c>
      <c r="H43" s="32" t="s">
        <v>13</v>
      </c>
    </row>
    <row r="44" spans="1:8" x14ac:dyDescent="0.25">
      <c r="A44" s="21"/>
      <c r="B44" s="34"/>
      <c r="C44" s="23" t="s">
        <v>81</v>
      </c>
      <c r="D44" s="15"/>
      <c r="E44" s="35"/>
      <c r="F44" s="36" t="s">
        <v>82</v>
      </c>
      <c r="G44" s="29">
        <v>0</v>
      </c>
      <c r="H44" s="15"/>
    </row>
    <row r="45" spans="1:8" x14ac:dyDescent="0.25">
      <c r="A45" s="21"/>
      <c r="B45" s="34" t="s">
        <v>83</v>
      </c>
      <c r="C45" s="23" t="s">
        <v>84</v>
      </c>
      <c r="D45" s="23"/>
      <c r="E45" s="27"/>
      <c r="F45" s="16">
        <v>7105645.75</v>
      </c>
      <c r="G45" s="29">
        <f>+F45/$F$53</f>
        <v>2.5722029803103036E-2</v>
      </c>
      <c r="H45" s="15"/>
    </row>
    <row r="46" spans="1:8" x14ac:dyDescent="0.25">
      <c r="A46" s="21"/>
      <c r="B46" s="34"/>
      <c r="C46" s="23" t="s">
        <v>85</v>
      </c>
      <c r="D46" s="15"/>
      <c r="E46" s="35"/>
      <c r="F46" s="27" t="s">
        <v>82</v>
      </c>
      <c r="G46" s="29">
        <v>0</v>
      </c>
      <c r="H46" s="15"/>
    </row>
    <row r="47" spans="1:8" x14ac:dyDescent="0.25">
      <c r="A47" s="34" t="s">
        <v>86</v>
      </c>
      <c r="B47" s="34"/>
      <c r="C47" s="23" t="s">
        <v>87</v>
      </c>
      <c r="D47" s="15"/>
      <c r="E47" s="35"/>
      <c r="F47" s="27" t="s">
        <v>82</v>
      </c>
      <c r="G47" s="29">
        <v>0</v>
      </c>
      <c r="H47" s="15"/>
    </row>
    <row r="48" spans="1:8" x14ac:dyDescent="0.25">
      <c r="A48" s="21"/>
      <c r="B48" s="34"/>
      <c r="C48" s="23" t="s">
        <v>88</v>
      </c>
      <c r="D48" s="15"/>
      <c r="E48" s="35"/>
      <c r="F48" s="27" t="s">
        <v>82</v>
      </c>
      <c r="G48" s="29">
        <v>0</v>
      </c>
      <c r="H48" s="15"/>
    </row>
    <row r="49" spans="1:8" x14ac:dyDescent="0.25">
      <c r="A49" s="21"/>
      <c r="B49" s="15" t="s">
        <v>86</v>
      </c>
      <c r="C49" s="15" t="s">
        <v>89</v>
      </c>
      <c r="D49" s="15"/>
      <c r="E49" s="35"/>
      <c r="F49" s="16">
        <v>5611413.8700000001</v>
      </c>
      <c r="G49" s="29">
        <f>+F49/$F$53</f>
        <v>2.0312996155442416E-2</v>
      </c>
      <c r="H49" s="15"/>
    </row>
    <row r="50" spans="1:8" x14ac:dyDescent="0.25">
      <c r="A50" s="21"/>
      <c r="B50" s="34"/>
      <c r="C50" s="15"/>
      <c r="D50" s="15"/>
      <c r="E50" s="35"/>
      <c r="F50" s="36"/>
      <c r="G50" s="29"/>
      <c r="H50" s="15"/>
    </row>
    <row r="51" spans="1:8" x14ac:dyDescent="0.25">
      <c r="A51" s="21"/>
      <c r="B51" s="34"/>
      <c r="C51" s="15" t="s">
        <v>90</v>
      </c>
      <c r="D51" s="15"/>
      <c r="E51" s="35"/>
      <c r="F51" s="37">
        <f>SUM(F44:F50)</f>
        <v>12717059.620000001</v>
      </c>
      <c r="G51" s="29">
        <f>+F51/$F$53</f>
        <v>4.6035025958545459E-2</v>
      </c>
      <c r="H51" s="15"/>
    </row>
    <row r="52" spans="1:8" x14ac:dyDescent="0.25">
      <c r="A52" s="21"/>
      <c r="B52" s="34"/>
      <c r="C52" s="15"/>
      <c r="D52" s="15"/>
      <c r="E52" s="35"/>
      <c r="F52" s="37"/>
      <c r="G52" s="29"/>
      <c r="H52" s="15"/>
    </row>
    <row r="53" spans="1:8" x14ac:dyDescent="0.25">
      <c r="A53" s="21"/>
      <c r="B53" s="38"/>
      <c r="C53" s="39" t="s">
        <v>91</v>
      </c>
      <c r="D53" s="40"/>
      <c r="E53" s="41"/>
      <c r="F53" s="41">
        <f>+F51+F41</f>
        <v>276247473.63999999</v>
      </c>
      <c r="G53" s="42">
        <v>1</v>
      </c>
      <c r="H53" s="15"/>
    </row>
    <row r="54" spans="1:8" x14ac:dyDescent="0.25">
      <c r="A54" s="21"/>
      <c r="F54" s="43"/>
    </row>
    <row r="55" spans="1:8" x14ac:dyDescent="0.25">
      <c r="A55" s="21"/>
      <c r="C55" s="23" t="s">
        <v>92</v>
      </c>
      <c r="D55" s="44">
        <v>17.47</v>
      </c>
      <c r="F55" s="4">
        <v>0</v>
      </c>
    </row>
    <row r="56" spans="1:8" x14ac:dyDescent="0.25">
      <c r="A56" s="21"/>
      <c r="C56" s="23" t="s">
        <v>93</v>
      </c>
      <c r="D56" s="44">
        <v>8.74</v>
      </c>
    </row>
    <row r="57" spans="1:8" x14ac:dyDescent="0.25">
      <c r="A57" s="21"/>
      <c r="C57" s="23" t="s">
        <v>94</v>
      </c>
      <c r="D57" s="44">
        <v>7.26</v>
      </c>
    </row>
    <row r="58" spans="1:8" x14ac:dyDescent="0.25">
      <c r="A58" s="31" t="s">
        <v>95</v>
      </c>
      <c r="C58" s="23" t="s">
        <v>96</v>
      </c>
      <c r="D58" s="45">
        <v>16.202200000000001</v>
      </c>
    </row>
    <row r="59" spans="1:8" x14ac:dyDescent="0.25">
      <c r="A59" s="21"/>
      <c r="C59" s="23" t="s">
        <v>97</v>
      </c>
      <c r="D59" s="45">
        <v>16.5032</v>
      </c>
    </row>
    <row r="60" spans="1:8" x14ac:dyDescent="0.25">
      <c r="A60" s="21"/>
      <c r="C60" s="23" t="s">
        <v>98</v>
      </c>
      <c r="D60" s="46">
        <v>0</v>
      </c>
    </row>
    <row r="61" spans="1:8" x14ac:dyDescent="0.25">
      <c r="A61" s="21"/>
      <c r="C61" s="23" t="s">
        <v>99</v>
      </c>
      <c r="D61" s="47">
        <v>0</v>
      </c>
    </row>
    <row r="62" spans="1:8" x14ac:dyDescent="0.25">
      <c r="A62" s="21"/>
      <c r="C62" s="23" t="s">
        <v>100</v>
      </c>
      <c r="D62" s="47">
        <v>0</v>
      </c>
      <c r="F62" s="43"/>
      <c r="G62" s="48"/>
    </row>
    <row r="63" spans="1:8" x14ac:dyDescent="0.25">
      <c r="A63" s="21"/>
      <c r="B63" s="49"/>
      <c r="C63" s="13"/>
    </row>
    <row r="64" spans="1:8" x14ac:dyDescent="0.25">
      <c r="A64" s="21"/>
      <c r="F64" s="4"/>
    </row>
    <row r="65" spans="1:8" x14ac:dyDescent="0.25">
      <c r="A65" s="21" t="s">
        <v>16</v>
      </c>
      <c r="C65" s="32" t="s">
        <v>101</v>
      </c>
      <c r="D65" s="32"/>
      <c r="E65" s="32"/>
      <c r="F65" s="32"/>
      <c r="G65" s="33"/>
      <c r="H65" s="32"/>
    </row>
    <row r="66" spans="1:8" x14ac:dyDescent="0.25">
      <c r="A66" s="34" t="s">
        <v>53</v>
      </c>
      <c r="C66" s="32" t="s">
        <v>102</v>
      </c>
      <c r="D66" s="32"/>
      <c r="E66" s="32"/>
      <c r="F66" s="32" t="s">
        <v>11</v>
      </c>
      <c r="G66" s="33" t="s">
        <v>12</v>
      </c>
      <c r="H66" s="32" t="s">
        <v>13</v>
      </c>
    </row>
    <row r="67" spans="1:8" x14ac:dyDescent="0.25">
      <c r="A67" s="21"/>
      <c r="C67" s="23" t="s">
        <v>103</v>
      </c>
      <c r="D67" s="15"/>
      <c r="E67" s="35"/>
      <c r="F67" s="50">
        <f>SUMIF(Table1345676857891016[[Industry ]],A65,Table1345676857891016[Market Value])</f>
        <v>222472926.01999998</v>
      </c>
      <c r="G67" s="51">
        <f>+F67/$F$53</f>
        <v>0.80533922387982493</v>
      </c>
      <c r="H67" s="15"/>
    </row>
    <row r="68" spans="1:8" x14ac:dyDescent="0.25">
      <c r="A68" s="21"/>
      <c r="C68" s="15" t="s">
        <v>104</v>
      </c>
      <c r="D68" s="15"/>
      <c r="E68" s="35"/>
      <c r="F68" s="50">
        <f>SUMIF(Table1345676857891016[[Industry ]],A66,Table1345676857891016[Market Value])</f>
        <v>41057488</v>
      </c>
      <c r="G68" s="51">
        <f>+F68/$F$53</f>
        <v>0.1486257501616296</v>
      </c>
      <c r="H68" s="15"/>
    </row>
    <row r="69" spans="1:8" x14ac:dyDescent="0.25">
      <c r="A69" s="21"/>
      <c r="C69" s="52" t="s">
        <v>105</v>
      </c>
      <c r="D69" s="15"/>
      <c r="E69" s="35"/>
      <c r="F69" s="50">
        <f>SUM(F67:F68)</f>
        <v>263530414.01999998</v>
      </c>
      <c r="G69" s="51">
        <f>+F69/$F$53</f>
        <v>0.95396497404145453</v>
      </c>
      <c r="H69" s="15"/>
    </row>
    <row r="70" spans="1:8" hidden="1" x14ac:dyDescent="0.25">
      <c r="A70" s="21"/>
      <c r="C70" s="15" t="s">
        <v>106</v>
      </c>
      <c r="D70" s="15"/>
      <c r="E70" s="35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A71" s="21"/>
      <c r="C71" s="15" t="s">
        <v>107</v>
      </c>
      <c r="D71" s="15"/>
      <c r="E71" s="35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A72" s="21"/>
      <c r="C72" s="15" t="s">
        <v>108</v>
      </c>
      <c r="D72" s="15"/>
      <c r="E72" s="35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A73" s="21"/>
      <c r="C73" s="15" t="s">
        <v>109</v>
      </c>
      <c r="D73" s="15"/>
      <c r="E73" s="35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A74" s="21"/>
      <c r="C74" s="15" t="s">
        <v>110</v>
      </c>
      <c r="D74" s="15"/>
      <c r="E74" s="35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A75" s="21"/>
      <c r="C75" s="15" t="s">
        <v>111</v>
      </c>
      <c r="D75" s="15"/>
      <c r="E75" s="35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A76" s="21"/>
      <c r="C76" s="15" t="s">
        <v>112</v>
      </c>
      <c r="D76" s="15"/>
      <c r="E76" s="35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A77" s="21"/>
      <c r="C77" s="15" t="s">
        <v>113</v>
      </c>
      <c r="D77" s="15"/>
      <c r="E77" s="35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A78" s="21"/>
      <c r="C78" s="15" t="s">
        <v>114</v>
      </c>
      <c r="D78" s="15"/>
      <c r="E78" s="35"/>
      <c r="F78" s="50">
        <f t="shared" si="1"/>
        <v>0</v>
      </c>
      <c r="G78" s="51">
        <f t="shared" si="2"/>
        <v>0</v>
      </c>
      <c r="H78" s="15"/>
    </row>
    <row r="79" spans="1:8" x14ac:dyDescent="0.25">
      <c r="A79" s="21"/>
    </row>
    <row r="80" spans="1:8" x14ac:dyDescent="0.25">
      <c r="A80" s="21"/>
    </row>
    <row r="81" spans="1:8" x14ac:dyDescent="0.25">
      <c r="A81" s="21"/>
      <c r="E81" s="15" t="s">
        <v>115</v>
      </c>
      <c r="F81" s="15" t="s">
        <v>116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1:8" x14ac:dyDescent="0.25">
      <c r="A82" s="21"/>
      <c r="E82" s="15" t="s">
        <v>115</v>
      </c>
      <c r="F82" s="15" t="s">
        <v>117</v>
      </c>
      <c r="G82" s="7">
        <f t="shared" si="3"/>
        <v>0</v>
      </c>
      <c r="H82" s="53">
        <f t="shared" si="4"/>
        <v>0</v>
      </c>
    </row>
    <row r="83" spans="1:8" x14ac:dyDescent="0.25">
      <c r="A83" s="21"/>
      <c r="E83" s="15" t="s">
        <v>115</v>
      </c>
      <c r="F83" s="15" t="s">
        <v>118</v>
      </c>
      <c r="G83" s="7">
        <f t="shared" si="3"/>
        <v>0</v>
      </c>
      <c r="H83" s="53">
        <f t="shared" si="4"/>
        <v>0</v>
      </c>
    </row>
    <row r="84" spans="1:8" x14ac:dyDescent="0.25">
      <c r="A84" s="21"/>
      <c r="E84" s="15" t="s">
        <v>107</v>
      </c>
      <c r="F84" s="15" t="s">
        <v>119</v>
      </c>
      <c r="G84" s="7">
        <f t="shared" si="3"/>
        <v>0</v>
      </c>
      <c r="H84" s="53">
        <f t="shared" si="4"/>
        <v>0</v>
      </c>
    </row>
    <row r="85" spans="1:8" x14ac:dyDescent="0.25">
      <c r="A85" s="21"/>
      <c r="E85" s="15" t="s">
        <v>108</v>
      </c>
      <c r="F85" s="15" t="s">
        <v>120</v>
      </c>
      <c r="G85" s="7">
        <f t="shared" si="3"/>
        <v>0</v>
      </c>
      <c r="H85" s="53">
        <f t="shared" si="4"/>
        <v>0</v>
      </c>
    </row>
    <row r="86" spans="1:8" x14ac:dyDescent="0.25">
      <c r="A86" s="21"/>
      <c r="E86" s="15" t="s">
        <v>115</v>
      </c>
      <c r="F86" s="15" t="s">
        <v>121</v>
      </c>
      <c r="G86" s="7">
        <f t="shared" si="3"/>
        <v>0</v>
      </c>
      <c r="H86" s="53">
        <f t="shared" si="4"/>
        <v>0</v>
      </c>
    </row>
    <row r="87" spans="1:8" x14ac:dyDescent="0.25">
      <c r="A87" s="21"/>
      <c r="E87" s="15" t="s">
        <v>108</v>
      </c>
      <c r="F87" s="15" t="s">
        <v>122</v>
      </c>
      <c r="G87" s="7">
        <f t="shared" si="3"/>
        <v>0</v>
      </c>
      <c r="H87" s="53">
        <f t="shared" si="4"/>
        <v>0</v>
      </c>
    </row>
    <row r="88" spans="1:8" x14ac:dyDescent="0.25">
      <c r="A88" s="21"/>
      <c r="E88" s="15" t="s">
        <v>115</v>
      </c>
      <c r="F88" s="15" t="s">
        <v>123</v>
      </c>
      <c r="G88" s="7">
        <f t="shared" si="3"/>
        <v>0</v>
      </c>
      <c r="H88" s="53">
        <f t="shared" si="4"/>
        <v>0</v>
      </c>
    </row>
    <row r="89" spans="1:8" x14ac:dyDescent="0.25">
      <c r="A89" s="21"/>
      <c r="G89" s="7" t="s">
        <v>105</v>
      </c>
      <c r="H89" s="1" t="s">
        <v>105</v>
      </c>
    </row>
    <row r="90" spans="1:8" x14ac:dyDescent="0.25">
      <c r="A90" s="21"/>
    </row>
    <row r="91" spans="1:8" x14ac:dyDescent="0.25">
      <c r="A91" s="21"/>
    </row>
    <row r="92" spans="1:8" x14ac:dyDescent="0.25">
      <c r="A92" s="21"/>
    </row>
    <row r="93" spans="1:8" x14ac:dyDescent="0.25">
      <c r="A93" s="21"/>
    </row>
    <row r="94" spans="1:8" x14ac:dyDescent="0.25">
      <c r="A94" s="21"/>
    </row>
    <row r="95" spans="1:8" x14ac:dyDescent="0.25">
      <c r="A95" s="21"/>
    </row>
    <row r="96" spans="1:8" x14ac:dyDescent="0.25">
      <c r="A96" s="21"/>
    </row>
    <row r="97" spans="1:1" x14ac:dyDescent="0.25">
      <c r="A97" s="21"/>
    </row>
    <row r="98" spans="1:1" x14ac:dyDescent="0.25">
      <c r="A98" s="21"/>
    </row>
    <row r="99" spans="1:1" x14ac:dyDescent="0.25">
      <c r="A99" s="21"/>
    </row>
    <row r="100" spans="1:1" x14ac:dyDescent="0.25">
      <c r="A100" s="21"/>
    </row>
    <row r="101" spans="1:1" x14ac:dyDescent="0.25">
      <c r="A101" s="21"/>
    </row>
    <row r="102" spans="1:1" x14ac:dyDescent="0.25">
      <c r="A102" s="2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2024-06-06T07:44:14Z</dcterms:created>
  <dcterms:modified xsi:type="dcterms:W3CDTF">2024-06-06T07:44:19Z</dcterms:modified>
</cp:coreProperties>
</file>