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8. November 2024\4. Website upload Portfolio\"/>
    </mc:Choice>
  </mc:AlternateContent>
  <xr:revisionPtr revIDLastSave="0" documentId="8_{7A31D80B-94E5-4163-8666-85C3220B7049}" xr6:coauthVersionLast="47" xr6:coauthVersionMax="47" xr10:uidLastSave="{00000000-0000-0000-0000-000000000000}"/>
  <bookViews>
    <workbookView xWindow="-120" yWindow="-120" windowWidth="20730" windowHeight="11040" xr2:uid="{A3B017F8-5112-4426-AAE8-34E6949B947C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 s="1"/>
  <c r="H62" i="1"/>
  <c r="G62" i="1" s="1"/>
  <c r="H61" i="1"/>
  <c r="G61" i="1"/>
  <c r="H60" i="1"/>
  <c r="G60" i="1" s="1"/>
  <c r="H59" i="1"/>
  <c r="G59" i="1" s="1"/>
  <c r="H58" i="1"/>
  <c r="F45" i="1" s="1"/>
  <c r="G45" i="1" s="1"/>
  <c r="H57" i="1"/>
  <c r="G57" i="1"/>
  <c r="H56" i="1"/>
  <c r="H64" i="1" s="1"/>
  <c r="H55" i="1"/>
  <c r="G55" i="1" s="1"/>
  <c r="F52" i="1"/>
  <c r="F51" i="1"/>
  <c r="G51" i="1" s="1"/>
  <c r="F50" i="1"/>
  <c r="G50" i="1" s="1"/>
  <c r="F49" i="1"/>
  <c r="F48" i="1"/>
  <c r="G48" i="1" s="1"/>
  <c r="F47" i="1"/>
  <c r="G47" i="1" s="1"/>
  <c r="F44" i="1"/>
  <c r="G44" i="1" s="1"/>
  <c r="F43" i="1"/>
  <c r="G43" i="1" s="1"/>
  <c r="G42" i="1"/>
  <c r="F42" i="1"/>
  <c r="F41" i="1"/>
  <c r="G41" i="1" s="1"/>
  <c r="F27" i="1"/>
  <c r="G15" i="1" s="1"/>
  <c r="G25" i="1"/>
  <c r="F25" i="1"/>
  <c r="G23" i="1"/>
  <c r="G19" i="1"/>
  <c r="F15" i="1"/>
  <c r="G12" i="1"/>
  <c r="G11" i="1"/>
  <c r="G9" i="1"/>
  <c r="G8" i="1"/>
  <c r="G64" i="1" l="1"/>
  <c r="G10" i="1"/>
  <c r="G58" i="1"/>
  <c r="G13" i="1"/>
  <c r="G49" i="1"/>
  <c r="G52" i="1"/>
  <c r="G7" i="1"/>
  <c r="F46" i="1"/>
  <c r="G46" i="1" s="1"/>
  <c r="G56" i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<sst xmlns="http://schemas.openxmlformats.org/spreadsheetml/2006/main" count="105" uniqueCount="79">
  <si>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</si>
  <si>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</si>
  <si>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</si>
  <si>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</si>
  <si>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</si>
  <si>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</si>
  <si>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29/11/2024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</si>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</sst>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403F8B6F-8F3F-40CD-8EF7-87F737DA53F3}"/>
    <cellStyle name="Comma 3" xfId="4" xr:uid="{ABE38316-A568-4E82-BD6B-46B6CC8E34B5}"/>
    <cellStyle name="Normal" xfId="0" builtinId="0"/>
    <cellStyle name="Normal 2" xfId="2" xr:uid="{B54157CD-89AB-4769-9ECD-EEC5839624B3}"/>
    <cellStyle name="Percent" xfId="1" builtinId="5"/>
    <cellStyle name="Percent 2" xfId="5" xr:uid="{C81F49C8-5D0C-4906-B0BA-6B468D802100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8.%20November%202024\4.%20Website%20upload%20Portfolio\Portfolio_ABSLPM_Nov%202024.xlsx" TargetMode="External"/><Relationship Id="rId1" Type="http://schemas.openxmlformats.org/officeDocument/2006/relationships/externalLinkPath" Target="Portfolio_ABSLPM_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A78751-7C7D-4FAB-AC44-CECC660A4752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CF4820F9-1330-474B-A4A7-83EBFD7204FA}" name="ISIN No." dataDxfId="6"/>
    <tableColumn id="2" xr3:uid="{03879EE5-7C1A-4935-B3D8-50DA54C87554}" name="Name of the Instrument" dataDxfId="5"/>
    <tableColumn id="3" xr3:uid="{33F92AD1-628F-4660-8E7B-6B37B0D18A1E}" name="Industry " dataDxfId="4"/>
    <tableColumn id="4" xr3:uid="{DC80C1D7-0F85-4D3E-8180-2FFE223DE0DD}" name="Quantity" dataDxfId="3"/>
    <tableColumn id="5" xr3:uid="{B71DF601-43ED-4834-8B3D-D707C2BAD334}" name="Market Value" dataDxfId="2"/>
    <tableColumn id="6" xr3:uid="{E3C0C5BA-F77D-4B44-824E-3C7AE9EECA2F}" name="% of Portfolio" dataDxfId="1" dataCellStyle="Percent">
      <calculatedColumnFormula>+F7/$F$27</calculatedColumnFormula>
    </tableColumn>
    <tableColumn id="7" xr3:uid="{8765E70B-A302-4D64-B2F1-A567EAA936F8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5492-A1BD-41A7-8594-58AF5CF6AC19}">
  <sheetPr>
    <tabColor rgb="FF7030A0"/>
  </sheetPr>
  <dimension ref="A2:H66"/>
  <sheetViews>
    <sheetView showGridLines="0" tabSelected="1" zoomScaleNormal="100" zoomScaleSheetLayoutView="89" workbookViewId="0">
      <selection activeCell="G8" activeCellId="1" sqref="G12:G13 G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13430</v>
      </c>
      <c r="F7" s="16">
        <v>4988304.9000000004</v>
      </c>
      <c r="G7" s="17">
        <f t="shared" ref="G7:G13" si="0">+F7/$F$27</f>
        <v>0.10282358968475389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10</v>
      </c>
      <c r="F8" s="16">
        <v>9959770</v>
      </c>
      <c r="G8" s="17">
        <f t="shared" si="0"/>
        <v>0.20530006171726214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7565</v>
      </c>
      <c r="F9" s="16">
        <v>2787929.45</v>
      </c>
      <c r="G9" s="17">
        <f t="shared" si="0"/>
        <v>5.7467400165703904E-2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1279377.3999999999</v>
      </c>
      <c r="G10" s="17">
        <f t="shared" si="0"/>
        <v>2.6371719344891534E-2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1679824.8</v>
      </c>
      <c r="G11" s="17">
        <f t="shared" si="0"/>
        <v>3.4626114369527367E-2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19</v>
      </c>
      <c r="E12" s="16">
        <v>1</v>
      </c>
      <c r="F12" s="16">
        <v>10142480</v>
      </c>
      <c r="G12" s="17">
        <f t="shared" si="0"/>
        <v>0.20906625052246156</v>
      </c>
      <c r="H12" s="18" t="s">
        <v>20</v>
      </c>
    </row>
    <row r="13" spans="1:8" outlineLevel="1" x14ac:dyDescent="0.25">
      <c r="A13" s="13"/>
      <c r="B13" s="14" t="s">
        <v>30</v>
      </c>
      <c r="C13" s="15" t="s">
        <v>31</v>
      </c>
      <c r="D13" s="15" t="s">
        <v>19</v>
      </c>
      <c r="E13" s="16">
        <v>1</v>
      </c>
      <c r="F13" s="16">
        <v>10135920</v>
      </c>
      <c r="G13" s="17">
        <f t="shared" si="0"/>
        <v>0.20893102968856025</v>
      </c>
      <c r="H13" s="18" t="s">
        <v>32</v>
      </c>
    </row>
    <row r="14" spans="1:8" x14ac:dyDescent="0.25">
      <c r="B14" s="19"/>
      <c r="C14" s="20"/>
      <c r="D14" s="20"/>
      <c r="E14" s="21"/>
      <c r="F14" s="22"/>
      <c r="G14" s="23"/>
      <c r="H14" s="18"/>
    </row>
    <row r="15" spans="1:8" x14ac:dyDescent="0.25">
      <c r="B15" s="20"/>
      <c r="C15" s="20" t="s">
        <v>33</v>
      </c>
      <c r="D15" s="20"/>
      <c r="E15" s="24"/>
      <c r="F15" s="25">
        <f>SUM(F7:F14)</f>
        <v>40973606.549999997</v>
      </c>
      <c r="G15" s="26">
        <f>+F15/$F$27</f>
        <v>0.84458616549316057</v>
      </c>
      <c r="H15" s="27"/>
    </row>
    <row r="17" spans="1:8" x14ac:dyDescent="0.25">
      <c r="B17" s="28"/>
      <c r="C17" s="28" t="s">
        <v>34</v>
      </c>
      <c r="D17" s="28"/>
      <c r="E17" s="28"/>
      <c r="F17" s="28" t="s">
        <v>11</v>
      </c>
      <c r="G17" s="29" t="s">
        <v>12</v>
      </c>
      <c r="H17" s="28" t="s">
        <v>13</v>
      </c>
    </row>
    <row r="18" spans="1:8" x14ac:dyDescent="0.25">
      <c r="A18" s="30" t="s">
        <v>35</v>
      </c>
      <c r="B18" s="31"/>
      <c r="C18" s="20" t="s">
        <v>36</v>
      </c>
      <c r="D18" s="15"/>
      <c r="E18" s="32"/>
      <c r="F18" s="33" t="s">
        <v>37</v>
      </c>
      <c r="G18" s="34">
        <v>0</v>
      </c>
      <c r="H18" s="15"/>
    </row>
    <row r="19" spans="1:8" x14ac:dyDescent="0.25">
      <c r="B19" s="31" t="s">
        <v>38</v>
      </c>
      <c r="C19" s="20" t="s">
        <v>39</v>
      </c>
      <c r="D19" s="20"/>
      <c r="E19" s="24"/>
      <c r="F19" s="16">
        <v>6369683.3200000003</v>
      </c>
      <c r="G19" s="34">
        <f>+F19/$F$27</f>
        <v>0.13129784911854545</v>
      </c>
      <c r="H19" s="15"/>
    </row>
    <row r="20" spans="1:8" x14ac:dyDescent="0.25">
      <c r="B20" s="31"/>
      <c r="C20" s="20" t="s">
        <v>40</v>
      </c>
      <c r="D20" s="15"/>
      <c r="E20" s="32"/>
      <c r="F20" s="24" t="s">
        <v>37</v>
      </c>
      <c r="G20" s="34">
        <v>0</v>
      </c>
      <c r="H20" s="15"/>
    </row>
    <row r="21" spans="1:8" x14ac:dyDescent="0.25">
      <c r="B21" s="31"/>
      <c r="C21" s="20" t="s">
        <v>41</v>
      </c>
      <c r="D21" s="15"/>
      <c r="E21" s="32"/>
      <c r="F21" s="24" t="s">
        <v>37</v>
      </c>
      <c r="G21" s="34">
        <v>0</v>
      </c>
      <c r="H21" s="15"/>
    </row>
    <row r="22" spans="1:8" x14ac:dyDescent="0.25">
      <c r="A22" s="35" t="s">
        <v>42</v>
      </c>
      <c r="B22" s="31"/>
      <c r="C22" s="20" t="s">
        <v>43</v>
      </c>
      <c r="D22" s="15"/>
      <c r="E22" s="32"/>
      <c r="F22" s="24" t="s">
        <v>37</v>
      </c>
      <c r="G22" s="34">
        <v>0</v>
      </c>
      <c r="H22" s="15"/>
    </row>
    <row r="23" spans="1:8" x14ac:dyDescent="0.25">
      <c r="B23" s="15" t="s">
        <v>42</v>
      </c>
      <c r="C23" s="15" t="s">
        <v>44</v>
      </c>
      <c r="D23" s="15"/>
      <c r="E23" s="32"/>
      <c r="F23" s="16">
        <v>1169944.45</v>
      </c>
      <c r="G23" s="34">
        <f>+F23/$F$27</f>
        <v>2.4115985388293938E-2</v>
      </c>
      <c r="H23" s="15"/>
    </row>
    <row r="24" spans="1:8" x14ac:dyDescent="0.25">
      <c r="B24" s="31"/>
      <c r="C24" s="15"/>
      <c r="D24" s="15"/>
      <c r="E24" s="32"/>
      <c r="F24" s="33"/>
      <c r="G24" s="34"/>
      <c r="H24" s="15"/>
    </row>
    <row r="25" spans="1:8" x14ac:dyDescent="0.25">
      <c r="B25" s="31"/>
      <c r="C25" s="15" t="s">
        <v>45</v>
      </c>
      <c r="D25" s="15"/>
      <c r="E25" s="32"/>
      <c r="F25" s="36">
        <f>SUM(F18:F24)</f>
        <v>7539627.7700000005</v>
      </c>
      <c r="G25" s="34">
        <f>+F25/$F$27</f>
        <v>0.15541383450683938</v>
      </c>
      <c r="H25" s="15"/>
    </row>
    <row r="26" spans="1:8" x14ac:dyDescent="0.25">
      <c r="B26" s="31"/>
      <c r="C26" s="15"/>
      <c r="D26" s="15"/>
      <c r="E26" s="32"/>
      <c r="F26" s="36"/>
      <c r="G26" s="34"/>
      <c r="H26" s="15"/>
    </row>
    <row r="27" spans="1:8" x14ac:dyDescent="0.25">
      <c r="B27" s="37"/>
      <c r="C27" s="38" t="s">
        <v>46</v>
      </c>
      <c r="D27" s="39"/>
      <c r="E27" s="40"/>
      <c r="F27" s="40">
        <f>+F25+F15</f>
        <v>48513234.32</v>
      </c>
      <c r="G27" s="41">
        <v>1</v>
      </c>
      <c r="H27" s="15"/>
    </row>
    <row r="28" spans="1:8" x14ac:dyDescent="0.25">
      <c r="F28" s="42"/>
    </row>
    <row r="29" spans="1:8" x14ac:dyDescent="0.25">
      <c r="C29" s="20" t="s">
        <v>47</v>
      </c>
      <c r="D29" s="43">
        <v>98.26</v>
      </c>
      <c r="F29" s="4">
        <v>0</v>
      </c>
    </row>
    <row r="30" spans="1:8" x14ac:dyDescent="0.25">
      <c r="C30" s="20" t="s">
        <v>48</v>
      </c>
      <c r="D30" s="43">
        <v>11.95</v>
      </c>
    </row>
    <row r="31" spans="1:8" x14ac:dyDescent="0.25">
      <c r="C31" s="20" t="s">
        <v>49</v>
      </c>
      <c r="D31" s="43">
        <v>8.07</v>
      </c>
    </row>
    <row r="32" spans="1:8" x14ac:dyDescent="0.25">
      <c r="C32" s="20" t="s">
        <v>50</v>
      </c>
      <c r="D32" s="44">
        <v>16.235600000000002</v>
      </c>
    </row>
    <row r="33" spans="1:8" x14ac:dyDescent="0.25">
      <c r="A33" s="30" t="s">
        <v>51</v>
      </c>
      <c r="C33" s="20" t="s">
        <v>52</v>
      </c>
      <c r="D33" s="44">
        <v>16.214200000000002</v>
      </c>
    </row>
    <row r="34" spans="1:8" x14ac:dyDescent="0.25">
      <c r="C34" s="20" t="s">
        <v>53</v>
      </c>
      <c r="D34" s="45">
        <v>0</v>
      </c>
    </row>
    <row r="35" spans="1:8" x14ac:dyDescent="0.25">
      <c r="C35" s="20" t="s">
        <v>54</v>
      </c>
      <c r="D35" s="46">
        <v>0</v>
      </c>
    </row>
    <row r="36" spans="1:8" x14ac:dyDescent="0.25">
      <c r="C36" s="20" t="s">
        <v>55</v>
      </c>
      <c r="D36" s="46">
        <v>0</v>
      </c>
      <c r="F36" s="42"/>
      <c r="G36" s="47"/>
    </row>
    <row r="37" spans="1:8" x14ac:dyDescent="0.25">
      <c r="B37" s="48"/>
      <c r="C37" s="13"/>
    </row>
    <row r="38" spans="1:8" x14ac:dyDescent="0.25">
      <c r="F38" s="4"/>
    </row>
    <row r="39" spans="1:8" x14ac:dyDescent="0.25">
      <c r="C39" s="28" t="s">
        <v>56</v>
      </c>
      <c r="D39" s="28"/>
      <c r="E39" s="28"/>
      <c r="F39" s="28"/>
      <c r="G39" s="29"/>
      <c r="H39" s="28"/>
    </row>
    <row r="40" spans="1:8" x14ac:dyDescent="0.25">
      <c r="A40" s="1" t="s">
        <v>57</v>
      </c>
      <c r="C40" s="28" t="s">
        <v>58</v>
      </c>
      <c r="D40" s="28"/>
      <c r="E40" s="28"/>
      <c r="F40" s="28" t="s">
        <v>11</v>
      </c>
      <c r="G40" s="29" t="s">
        <v>12</v>
      </c>
      <c r="H40" s="28" t="s">
        <v>13</v>
      </c>
    </row>
    <row r="41" spans="1:8" x14ac:dyDescent="0.25">
      <c r="A41" s="15" t="s">
        <v>59</v>
      </c>
      <c r="C41" s="20" t="s">
        <v>60</v>
      </c>
      <c r="D41" s="15"/>
      <c r="E41" s="32"/>
      <c r="F41" s="49">
        <f>SUMIF(Table1345676857891011[[Industry ]],A40,Table1345676857891011[Market Value])</f>
        <v>0</v>
      </c>
      <c r="G41" s="50">
        <f>+F41/$F$27</f>
        <v>0</v>
      </c>
      <c r="H41" s="15"/>
    </row>
    <row r="42" spans="1:8" x14ac:dyDescent="0.25">
      <c r="C42" s="15" t="s">
        <v>61</v>
      </c>
      <c r="D42" s="15"/>
      <c r="E42" s="32"/>
      <c r="F42" s="49">
        <f>SUMIF(Table1345676857891011[[Industry ]],A41,Table1345676857891011[Market Value])</f>
        <v>0</v>
      </c>
      <c r="G42" s="50">
        <f>+F42/$F$27</f>
        <v>0</v>
      </c>
      <c r="H42" s="15"/>
    </row>
    <row r="43" spans="1:8" x14ac:dyDescent="0.25">
      <c r="C43" s="15" t="s">
        <v>62</v>
      </c>
      <c r="D43" s="15"/>
      <c r="E43" s="32"/>
      <c r="F43" s="49">
        <f>SUMIF($E$55:$E$63,C43,$H$55:$H$63)</f>
        <v>0</v>
      </c>
      <c r="G43" s="50">
        <f>+F43/$F$27</f>
        <v>0</v>
      </c>
      <c r="H43" s="15"/>
    </row>
    <row r="44" spans="1:8" x14ac:dyDescent="0.25">
      <c r="C44" s="15" t="s">
        <v>63</v>
      </c>
      <c r="D44" s="15"/>
      <c r="E44" s="32"/>
      <c r="F44" s="49">
        <f>SUMIF($E$55:$E$63,C44,$H$55:$H$63)</f>
        <v>0</v>
      </c>
      <c r="G44" s="50">
        <f t="shared" ref="G44:G52" si="1">+F44/$F$27</f>
        <v>0</v>
      </c>
      <c r="H44" s="15"/>
    </row>
    <row r="45" spans="1:8" x14ac:dyDescent="0.25">
      <c r="C45" s="15" t="s">
        <v>64</v>
      </c>
      <c r="D45" s="15"/>
      <c r="E45" s="32"/>
      <c r="F45" s="49">
        <f>SUMIF($E$55:$E$63,C45,$H$55:$H$63)</f>
        <v>30238170</v>
      </c>
      <c r="G45" s="50">
        <f t="shared" si="1"/>
        <v>0.6232973419282839</v>
      </c>
      <c r="H45" s="15"/>
    </row>
    <row r="46" spans="1:8" x14ac:dyDescent="0.25">
      <c r="C46" s="15" t="s">
        <v>65</v>
      </c>
      <c r="D46" s="15"/>
      <c r="E46" s="32"/>
      <c r="F46" s="49">
        <f>SUMIF($E$55:$E$63,C46,$H$55:$H$63)</f>
        <v>0</v>
      </c>
      <c r="G46" s="50">
        <f t="shared" si="1"/>
        <v>0</v>
      </c>
      <c r="H46" s="15"/>
    </row>
    <row r="47" spans="1:8" x14ac:dyDescent="0.25">
      <c r="C47" s="15" t="s">
        <v>66</v>
      </c>
      <c r="D47" s="15"/>
      <c r="E47" s="32"/>
      <c r="F47" s="49">
        <f>SUMIF($E$55:$E$63,C47,$H$55:$H$63)</f>
        <v>0</v>
      </c>
      <c r="G47" s="50">
        <f t="shared" si="1"/>
        <v>0</v>
      </c>
      <c r="H47" s="15"/>
    </row>
    <row r="48" spans="1:8" x14ac:dyDescent="0.25">
      <c r="C48" s="15" t="s">
        <v>67</v>
      </c>
      <c r="D48" s="15"/>
      <c r="E48" s="32"/>
      <c r="F48" s="49">
        <f ca="1">SUMIF($E$55:$E$63,C48,H61:H68)</f>
        <v>0</v>
      </c>
      <c r="G48" s="50">
        <f t="shared" ca="1" si="1"/>
        <v>0</v>
      </c>
      <c r="H48" s="15"/>
    </row>
    <row r="49" spans="3:8" x14ac:dyDescent="0.25">
      <c r="C49" s="15" t="s">
        <v>68</v>
      </c>
      <c r="D49" s="15"/>
      <c r="E49" s="32"/>
      <c r="F49" s="49">
        <f ca="1">SUMIF($E$55:$E$63,C49,H62:H69)</f>
        <v>0</v>
      </c>
      <c r="G49" s="50">
        <f t="shared" ca="1" si="1"/>
        <v>0</v>
      </c>
      <c r="H49" s="15"/>
    </row>
    <row r="50" spans="3:8" x14ac:dyDescent="0.25">
      <c r="C50" s="15" t="s">
        <v>69</v>
      </c>
      <c r="D50" s="15"/>
      <c r="E50" s="32"/>
      <c r="F50" s="49">
        <f ca="1">SUMIF($E$55:$E$63,C50,H63:H70)</f>
        <v>0</v>
      </c>
      <c r="G50" s="50">
        <f t="shared" ca="1" si="1"/>
        <v>0</v>
      </c>
      <c r="H50" s="15"/>
    </row>
    <row r="51" spans="3:8" x14ac:dyDescent="0.25">
      <c r="C51" s="15" t="s">
        <v>70</v>
      </c>
      <c r="D51" s="15"/>
      <c r="E51" s="32"/>
      <c r="F51" s="49">
        <f ca="1">SUMIF($E$55:$E$63,C51,H64:H71)</f>
        <v>0</v>
      </c>
      <c r="G51" s="50">
        <f t="shared" ca="1" si="1"/>
        <v>0</v>
      </c>
      <c r="H51" s="15"/>
    </row>
    <row r="52" spans="3:8" x14ac:dyDescent="0.25">
      <c r="C52" s="15" t="s">
        <v>71</v>
      </c>
      <c r="D52" s="15"/>
      <c r="E52" s="32"/>
      <c r="F52" s="49">
        <f ca="1">SUMIF($E$55:$E$63,C52,H65:H72)</f>
        <v>0</v>
      </c>
      <c r="G52" s="50">
        <f t="shared" ca="1" si="1"/>
        <v>0</v>
      </c>
      <c r="H52" s="15"/>
    </row>
    <row r="55" spans="3:8" x14ac:dyDescent="0.25">
      <c r="E55" s="15" t="s">
        <v>62</v>
      </c>
      <c r="F55" s="15" t="s">
        <v>72</v>
      </c>
      <c r="G55" s="7">
        <f>H55/$F$27</f>
        <v>0</v>
      </c>
      <c r="H55" s="1">
        <f>SUMIF($H$7:$H$13,F55,$F$7:$F$13)</f>
        <v>0</v>
      </c>
    </row>
    <row r="56" spans="3:8" x14ac:dyDescent="0.25">
      <c r="E56" s="15" t="s">
        <v>62</v>
      </c>
      <c r="F56" s="15" t="s">
        <v>73</v>
      </c>
      <c r="G56" s="7">
        <f t="shared" ref="G56:G63" si="2">H56/$F$27</f>
        <v>0</v>
      </c>
      <c r="H56" s="1">
        <f>SUMIF($H$7:$H$13,F56,$F$7:$F$13)</f>
        <v>0</v>
      </c>
    </row>
    <row r="57" spans="3:8" x14ac:dyDescent="0.25">
      <c r="E57" s="15" t="s">
        <v>62</v>
      </c>
      <c r="F57" s="15" t="s">
        <v>74</v>
      </c>
      <c r="G57" s="7">
        <f t="shared" si="2"/>
        <v>0</v>
      </c>
      <c r="H57" s="1">
        <f>SUMIF($H$7:$H$13,F57,$F$7:$F$13)</f>
        <v>0</v>
      </c>
    </row>
    <row r="58" spans="3:8" x14ac:dyDescent="0.25">
      <c r="E58" s="15" t="s">
        <v>64</v>
      </c>
      <c r="F58" s="15" t="s">
        <v>32</v>
      </c>
      <c r="G58" s="7">
        <f t="shared" si="2"/>
        <v>0.20893102968856025</v>
      </c>
      <c r="H58" s="1">
        <f>SUMIF($H$7:$H$13,F58,$F$7:$F$13)</f>
        <v>10135920</v>
      </c>
    </row>
    <row r="59" spans="3:8" x14ac:dyDescent="0.25">
      <c r="E59" s="15" t="s">
        <v>64</v>
      </c>
      <c r="F59" s="51" t="s">
        <v>20</v>
      </c>
      <c r="G59" s="7">
        <f t="shared" si="2"/>
        <v>0.4143663122397237</v>
      </c>
      <c r="H59" s="1">
        <f>SUMIF($H$7:$H$13,F59,$F$7:$F$13)</f>
        <v>20102250</v>
      </c>
    </row>
    <row r="60" spans="3:8" x14ac:dyDescent="0.25">
      <c r="E60" s="15" t="s">
        <v>65</v>
      </c>
      <c r="F60" s="15" t="s">
        <v>75</v>
      </c>
      <c r="G60" s="7">
        <f t="shared" si="2"/>
        <v>0</v>
      </c>
      <c r="H60" s="1">
        <f t="shared" ref="H60:H63" si="3">SUMIF($H$7:$H$13,F60,$F$7:$F$13)</f>
        <v>0</v>
      </c>
    </row>
    <row r="61" spans="3:8" x14ac:dyDescent="0.25">
      <c r="E61" s="15" t="s">
        <v>62</v>
      </c>
      <c r="F61" s="15" t="s">
        <v>76</v>
      </c>
      <c r="G61" s="7">
        <f t="shared" si="2"/>
        <v>0</v>
      </c>
      <c r="H61" s="1">
        <f t="shared" si="3"/>
        <v>0</v>
      </c>
    </row>
    <row r="62" spans="3:8" x14ac:dyDescent="0.25">
      <c r="E62" s="15" t="s">
        <v>65</v>
      </c>
      <c r="F62" s="15" t="s">
        <v>77</v>
      </c>
      <c r="G62" s="7">
        <f t="shared" si="2"/>
        <v>0</v>
      </c>
      <c r="H62" s="1">
        <f t="shared" si="3"/>
        <v>0</v>
      </c>
    </row>
    <row r="63" spans="3:8" x14ac:dyDescent="0.25">
      <c r="E63" s="15" t="s">
        <v>62</v>
      </c>
      <c r="F63" s="15" t="s">
        <v>78</v>
      </c>
      <c r="G63" s="7">
        <f t="shared" si="2"/>
        <v>0</v>
      </c>
      <c r="H63" s="1">
        <f t="shared" si="3"/>
        <v>0</v>
      </c>
    </row>
    <row r="64" spans="3:8" x14ac:dyDescent="0.25">
      <c r="G64" s="7">
        <f>SUM(G55:G63)</f>
        <v>0.6232973419282839</v>
      </c>
      <c r="H64" s="1">
        <f>SUM(H55:H63)</f>
        <v>30238170</v>
      </c>
    </row>
    <row r="66" spans="6:6" x14ac:dyDescent="0.25">
      <c r="F66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2024-12-04T05:17:39Z</dcterms:created>
  <dcterms:modified xsi:type="dcterms:W3CDTF">2024-12-04T05:18:21Z</dcterms:modified>
</cp:coreProperties>
</file>