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8. November 2024\4. Website upload Portfolio\"/>
    </mc:Choice>
  </mc:AlternateContent>
  <xr:revisionPtr revIDLastSave="0" documentId="8_{456A4832-0243-4B86-B30F-F20D0948AE99}" xr6:coauthVersionLast="47" xr6:coauthVersionMax="47" xr10:uidLastSave="{00000000-0000-0000-0000-000000000000}"/>
  <bookViews>
    <workbookView xWindow="-120" yWindow="-120" windowWidth="20730" windowHeight="11040" xr2:uid="{0DA588D5-F287-4D77-8EF1-483EBF27DF14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#REF!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1" l="1"/>
  <c r="G166" i="1" s="1"/>
  <c r="H165" i="1"/>
  <c r="G165" i="1" s="1"/>
  <c r="H164" i="1"/>
  <c r="G164" i="1" s="1"/>
  <c r="H163" i="1"/>
  <c r="G163" i="1" s="1"/>
  <c r="H162" i="1"/>
  <c r="G162" i="1" s="1"/>
  <c r="H161" i="1"/>
  <c r="G161" i="1" s="1"/>
  <c r="H160" i="1"/>
  <c r="G160" i="1" s="1"/>
  <c r="H159" i="1"/>
  <c r="G159" i="1" s="1"/>
  <c r="H158" i="1"/>
  <c r="G158" i="1" s="1"/>
  <c r="H157" i="1"/>
  <c r="H167" i="1" s="1"/>
  <c r="H168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7" i="1"/>
  <c r="G147" i="1" s="1"/>
  <c r="F146" i="1"/>
  <c r="G146" i="1" s="1"/>
  <c r="F144" i="1"/>
  <c r="G144" i="1" s="1"/>
  <c r="F143" i="1"/>
  <c r="G143" i="1" s="1"/>
  <c r="F129" i="1"/>
  <c r="G109" i="1" s="1"/>
  <c r="G127" i="1"/>
  <c r="F127" i="1"/>
  <c r="F117" i="1"/>
  <c r="G117" i="1" s="1"/>
  <c r="G116" i="1"/>
  <c r="G115" i="1"/>
  <c r="G114" i="1"/>
  <c r="G108" i="1"/>
  <c r="G107" i="1"/>
  <c r="G106" i="1"/>
  <c r="G100" i="1"/>
  <c r="G99" i="1"/>
  <c r="G98" i="1"/>
  <c r="G92" i="1"/>
  <c r="G91" i="1"/>
  <c r="G90" i="1"/>
  <c r="G84" i="1"/>
  <c r="G83" i="1"/>
  <c r="G82" i="1"/>
  <c r="G76" i="1"/>
  <c r="G75" i="1"/>
  <c r="G74" i="1"/>
  <c r="G68" i="1"/>
  <c r="G67" i="1"/>
  <c r="G66" i="1"/>
  <c r="G60" i="1"/>
  <c r="G59" i="1"/>
  <c r="G58" i="1"/>
  <c r="G52" i="1"/>
  <c r="G51" i="1"/>
  <c r="G50" i="1"/>
  <c r="G44" i="1"/>
  <c r="G43" i="1"/>
  <c r="G42" i="1"/>
  <c r="G37" i="1"/>
  <c r="G36" i="1"/>
  <c r="G35" i="1"/>
  <c r="G34" i="1"/>
  <c r="G29" i="1"/>
  <c r="G28" i="1"/>
  <c r="G27" i="1"/>
  <c r="G26" i="1"/>
  <c r="G21" i="1"/>
  <c r="G20" i="1"/>
  <c r="G19" i="1"/>
  <c r="G18" i="1"/>
  <c r="G14" i="1"/>
  <c r="L13" i="1"/>
  <c r="G13" i="1"/>
  <c r="L12" i="1"/>
  <c r="L11" i="1"/>
  <c r="L10" i="1"/>
  <c r="G10" i="1"/>
  <c r="L9" i="1"/>
  <c r="G9" i="1"/>
  <c r="L8" i="1"/>
  <c r="L7" i="1"/>
  <c r="L14" i="1" s="1"/>
  <c r="G45" i="1" l="1"/>
  <c r="G69" i="1"/>
  <c r="F148" i="1"/>
  <c r="G148" i="1" s="1"/>
  <c r="H155" i="1"/>
  <c r="G22" i="1"/>
  <c r="G30" i="1"/>
  <c r="G38" i="1"/>
  <c r="G46" i="1"/>
  <c r="G54" i="1"/>
  <c r="G62" i="1"/>
  <c r="G70" i="1"/>
  <c r="G78" i="1"/>
  <c r="G86" i="1"/>
  <c r="G94" i="1"/>
  <c r="G102" i="1"/>
  <c r="G110" i="1"/>
  <c r="G7" i="1"/>
  <c r="G11" i="1"/>
  <c r="G15" i="1"/>
  <c r="G23" i="1"/>
  <c r="G31" i="1"/>
  <c r="G39" i="1"/>
  <c r="G47" i="1"/>
  <c r="G55" i="1"/>
  <c r="G63" i="1"/>
  <c r="G71" i="1"/>
  <c r="G79" i="1"/>
  <c r="G87" i="1"/>
  <c r="G95" i="1"/>
  <c r="G103" i="1"/>
  <c r="G111" i="1"/>
  <c r="G121" i="1"/>
  <c r="G157" i="1"/>
  <c r="G167" i="1" s="1"/>
  <c r="G16" i="1"/>
  <c r="G24" i="1"/>
  <c r="G32" i="1"/>
  <c r="G40" i="1"/>
  <c r="G48" i="1"/>
  <c r="G56" i="1"/>
  <c r="G64" i="1"/>
  <c r="G72" i="1"/>
  <c r="G80" i="1"/>
  <c r="G88" i="1"/>
  <c r="G96" i="1"/>
  <c r="G104" i="1"/>
  <c r="G112" i="1"/>
  <c r="G125" i="1"/>
  <c r="F145" i="1"/>
  <c r="G145" i="1" s="1"/>
  <c r="G155" i="1" s="1"/>
  <c r="G8" i="1"/>
  <c r="G12" i="1"/>
  <c r="G17" i="1"/>
  <c r="G25" i="1"/>
  <c r="G33" i="1"/>
  <c r="G41" i="1"/>
  <c r="G49" i="1"/>
  <c r="G57" i="1"/>
  <c r="G65" i="1"/>
  <c r="G73" i="1"/>
  <c r="G81" i="1"/>
  <c r="G89" i="1"/>
  <c r="G97" i="1"/>
  <c r="G105" i="1"/>
  <c r="G113" i="1"/>
  <c r="G53" i="1"/>
  <c r="G61" i="1"/>
  <c r="G77" i="1"/>
  <c r="G85" i="1"/>
  <c r="G93" i="1"/>
  <c r="G101" i="1"/>
  <c r="F155" i="1" l="1"/>
</calcChain>
</file>

<file path=xl/sharedStrings.xml><?xml version="1.0" encoding="utf-8"?>
<sst xmlns="http://schemas.openxmlformats.org/spreadsheetml/2006/main" count="556" uniqueCount="299">
  <si>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</si>
  <si>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</si>
  <si>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</si>
  <si>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</si>
  <si>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</si>
  <si>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</si>
  <si>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29/11/2024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</si>
  <si>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</si>
  <si>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</si>
  <si>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</si>
  <si>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</si>
  <si>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</si>
  <si>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</si>
  <si>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</si>
  <si>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</si>
  <si>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</si>
  <si>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</si>
  <si>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</si>
  <si>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</si>
  <si>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</si>
  <si>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</si>
  <si>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CRISIL AA+</t>
  </si>
  <si>
    <t>INE031A08707</t>
  </si>
  <si>
    <t>8.37% HUDCO GOI 23 Mar 2029 (GOI Service)</t>
  </si>
  <si>
    <t>INE031A08913</t>
  </si>
  <si>
    <t>7.15 HUDCO 25.09.2034</t>
  </si>
  <si>
    <t>BWR AAA</t>
  </si>
  <si>
    <t>INE040A08393</t>
  </si>
  <si>
    <t>8.44% HDFC Bank 28-Dec-2028</t>
  </si>
  <si>
    <t>Monetary intermediation of commercial banks, saving banks. postal savings</t>
  </si>
  <si>
    <t>[ICRA]AA+</t>
  </si>
  <si>
    <t>INE040A08666</t>
  </si>
  <si>
    <t>7.80 HDFC Bank 03-05-2033 (US-002)</t>
  </si>
  <si>
    <t>IND AAA</t>
  </si>
  <si>
    <t>INE040A08831</t>
  </si>
  <si>
    <t>07.10% HDFC LTD 12-Nov-2031</t>
  </si>
  <si>
    <t>BWR AAA(CE)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</si>
  <si>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</si>
  <si>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</si>
  <si>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</si>
  <si>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</si>
  <si>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</si>
  <si>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</si>
  <si>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</si>
  <si>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</si>
  <si>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</si>
  <si>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</si>
  <si>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</si>
  <si>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</si>
  <si>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</si>
  <si>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</si>
  <si>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</si>
  <si>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</si>
  <si>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</si>
  <si>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</si>
  <si>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</si>
  <si>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</si>
  <si>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</si>
  <si>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</si>
  <si>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</si>
  <si>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</si>
  <si>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INE062A08231</t>
  </si>
  <si>
    <t>6.80% SBI BasellI Tier II 21 Aug 2035 Call 21 Aug 2030</t>
  </si>
  <si>
    <t>INE090A08UE8</t>
  </si>
  <si>
    <t>6.45%ICICI Bank (Infrastructure Bond) 15.06.2028</t>
  </si>
  <si>
    <t>INE090A08UF5</t>
  </si>
  <si>
    <t>6.67 ICICI Bank 24.11.2028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</si>
  <si>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</si>
  <si>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</si>
  <si>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</si>
  <si>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</si>
  <si>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</si>
  <si>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</si>
  <si>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</si>
  <si>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</si>
  <si>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</si>
  <si>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</si>
  <si>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</si>
  <si>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</si>
  <si>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</si>
  <si>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INE0KUG08019</t>
  </si>
  <si>
    <t>7.43 NABFID 16.06.2033</t>
  </si>
  <si>
    <t>Other monetary intermediation services n.e.c.</t>
  </si>
  <si>
    <t>INE0KUG08027</t>
  </si>
  <si>
    <t>7.65 Nabfid 22-12-2038</t>
  </si>
  <si>
    <t>INE0KUG08035</t>
  </si>
  <si>
    <t>7.43 Nabfid 04-07-2034</t>
  </si>
  <si>
    <t>INE0KUG08043</t>
  </si>
  <si>
    <t>7.36 Nabfid 12.08.2044</t>
  </si>
  <si>
    <t>INE103A08050</t>
  </si>
  <si>
    <t>7.48 MRPL 14.04.2032</t>
  </si>
  <si>
    <t>INE115A07OB4</t>
  </si>
  <si>
    <t>8.70% LIC HOUSING FINANCE LTD 23 Mar 2029</t>
  </si>
  <si>
    <t>Activities of specialized institutions granting credit for house purchases</t>
  </si>
  <si>
    <t>INE115A07PP1</t>
  </si>
  <si>
    <t>7.13% LIC Housing Finance 28-Nov-2031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</si>
  <si>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</si>
  <si>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</si>
  <si>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</si>
  <si>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</si>
  <si>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</si>
  <si>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</si>
  <si>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</si>
  <si>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</si>
  <si>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</si>
  <si>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</si>
  <si>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</si>
  <si>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</si>
  <si>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</si>
  <si>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</si>
  <si>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</si>
  <si>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</si>
  <si>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</si>
  <si>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</si>
  <si>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</si>
  <si>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</si>
  <si>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</si>
  <si>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INE134E08CP0</t>
  </si>
  <si>
    <t>08.80% POWER FINANCE CORPORATION 15-Jan-2025</t>
  </si>
  <si>
    <t>INE134E08CS4</t>
  </si>
  <si>
    <t>08.90% POWER FINANCE CORPORATION 15-03-2025</t>
  </si>
  <si>
    <t>INE134E08DB8</t>
  </si>
  <si>
    <t>8.85% PFC 15.06.2030</t>
  </si>
  <si>
    <t>INE134E08JR1</t>
  </si>
  <si>
    <t>8.67%PFC 19-Nov-2028</t>
  </si>
  <si>
    <t>INE134E08LV9</t>
  </si>
  <si>
    <t>7.65 PFC 13.11.2037</t>
  </si>
  <si>
    <t>INE134E08MM6</t>
  </si>
  <si>
    <t>7.62 PFC 15.07.2033</t>
  </si>
  <si>
    <t>INE171A08057</t>
  </si>
  <si>
    <t>7.76 Federal bank 12.11.2034</t>
  </si>
  <si>
    <t>IND AA+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</si>
  <si>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</si>
  <si>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</si>
  <si>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</si>
  <si>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</si>
  <si>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</si>
  <si>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INE206D08170</t>
  </si>
  <si>
    <t>09.18% NUCLEAR POWER CORPORATION OF INDIA LTD 23-Jan-2025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</si>
  <si>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</si>
  <si>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</si>
  <si>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</si>
  <si>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</si>
  <si>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</si>
  <si>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</si>
  <si>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</si>
  <si>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India Grid Trust 30.04.2029</t>
  </si>
  <si>
    <t>Transmission of electric energy</t>
  </si>
  <si>
    <t>INE225R08048</t>
  </si>
  <si>
    <t>8.15 HDFC Ergo 26.09.2033 Call 26.09.2028</t>
  </si>
  <si>
    <t>Non-life insurance</t>
  </si>
  <si>
    <t>INE238A08351</t>
  </si>
  <si>
    <t>8.85 % AXIS BANK 05.12.2024 (infras Bond)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</si>
  <si>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</si>
  <si>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</si>
  <si>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</si>
  <si>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</si>
  <si>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</si>
  <si>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</si>
  <si>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</si>
  <si>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</si>
  <si>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</si>
  <si>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</si>
  <si>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</si>
  <si>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</si>
  <si>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</si>
  <si>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</si>
  <si>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</si>
  <si>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</si>
  <si>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</si>
  <si>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</si>
  <si>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</si>
  <si>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</si>
  <si>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</si>
  <si>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</si>
  <si>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</si>
  <si>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</si>
  <si>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</si>
  <si>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</si>
  <si>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INE296A07RS9</t>
  </si>
  <si>
    <t>7.02 Bajaj Finance 18.04.2031.</t>
  </si>
  <si>
    <t>INE296A07SY5</t>
  </si>
  <si>
    <t>7.93 Bajaj Finance 02.05.2034</t>
  </si>
  <si>
    <t>INE306N07NN9</t>
  </si>
  <si>
    <t>7.99 Tata Capital 08.02.2034</t>
  </si>
  <si>
    <t>INE514E08EL8</t>
  </si>
  <si>
    <t>8.15 % EXIM 05.03.2025</t>
  </si>
  <si>
    <t>INE514E08FC4</t>
  </si>
  <si>
    <t>08.12% EXIM 25-April-2031</t>
  </si>
  <si>
    <t>INE514E08FQ4</t>
  </si>
  <si>
    <t>7.88% EXIM 11-Jan-2033</t>
  </si>
  <si>
    <t>INE556F08KK5</t>
  </si>
  <si>
    <t>7.79% SIDBI 2027-Series IV of FY 2023-24</t>
  </si>
  <si>
    <t>INE556F08KL3</t>
  </si>
  <si>
    <t>7.83 SIDBI 24.11.2028</t>
  </si>
  <si>
    <t>02A</t>
  </si>
  <si>
    <t>INE556F08KR0</t>
  </si>
  <si>
    <t>7.47 SIDBI 05.09.2029</t>
  </si>
  <si>
    <t>INE557F08FZ1</t>
  </si>
  <si>
    <t>7.59 NHB 08.09.2027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</si>
  <si>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</si>
  <si>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</si>
  <si>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</si>
  <si>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</si>
  <si>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</si>
  <si>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NCA</t>
  </si>
  <si>
    <t>INE636F08066</t>
  </si>
  <si>
    <t>7.14 NEEPCO 22.03.2030 call 24.03.2026</t>
  </si>
  <si>
    <t>INE660A08BY6</t>
  </si>
  <si>
    <t>8.45 % SUNDARAM FINANCE 21.02.2028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</si>
  <si>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</si>
  <si>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</si>
  <si>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</si>
  <si>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</si>
  <si>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</si>
  <si>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</si>
  <si>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</si>
  <si>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</si>
  <si>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</si>
  <si>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</si>
  <si>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</si>
  <si>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Life insurance</t>
  </si>
  <si>
    <t>INE848E07369</t>
  </si>
  <si>
    <t>8.85% NHPC 11.02.2025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</si>
  <si>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</si>
  <si>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</si>
  <si>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</si>
  <si>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</si>
  <si>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</si>
  <si>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</si>
  <si>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Infrastructure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</si>
  <si>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</si>
  <si>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</si>
  <si>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</si>
  <si>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</si>
  <si>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</si>
  <si>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</si>
  <si>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</si>
  <si>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</si>
  <si>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</si>
  <si>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</si>
  <si>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</si>
  <si>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</si>
  <si>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GOI</t>
  </si>
  <si>
    <t>INE906B07HJ1</t>
  </si>
  <si>
    <t>7.98 NHAI 23.12.2049</t>
  </si>
  <si>
    <t>SDL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</si>
  <si>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</si>
  <si>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</si>
  <si>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</si>
  <si>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</si>
  <si>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</si>
  <si>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</si>
  <si>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</si>
  <si>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</si>
  <si>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</si>
  <si>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</si>
  <si>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</si>
  <si>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</si>
  <si>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INE916DA7SS8</t>
  </si>
  <si>
    <t>8.05 KMPL 24.04.2029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</si>
  <si>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</si>
  <si>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</si>
  <si>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</si>
  <si>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</si>
  <si>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</si>
  <si>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</si>
  <si>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CRISIL AA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</si>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</sst>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164" fontId="10" fillId="4" borderId="7" xfId="3" quotePrefix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4" fontId="10" fillId="0" borderId="7" xfId="3" quotePrefix="1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2" fillId="0" borderId="5" xfId="3" applyFont="1" applyFill="1" applyBorder="1"/>
    <xf numFmtId="164" fontId="0" fillId="5" borderId="5" xfId="3" applyFont="1" applyFill="1" applyBorder="1" applyAlignment="1">
      <alignment horizontal="right"/>
    </xf>
    <xf numFmtId="9" fontId="0" fillId="0" borderId="0" xfId="1" applyFont="1"/>
    <xf numFmtId="10" fontId="0" fillId="5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4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164" fontId="0" fillId="0" borderId="9" xfId="3" quotePrefix="1" applyFont="1" applyBorder="1"/>
    <xf numFmtId="10" fontId="5" fillId="0" borderId="0" xfId="1" applyNumberFormat="1" applyFont="1"/>
    <xf numFmtId="2" fontId="5" fillId="0" borderId="0" xfId="2" applyNumberFormat="1" applyFont="1"/>
  </cellXfs>
  <cellStyles count="5">
    <cellStyle name="Comma 2" xfId="3" xr:uid="{8C36D218-F488-496F-A83D-4D7ADC2FEBE3}"/>
    <cellStyle name="Normal" xfId="0" builtinId="0"/>
    <cellStyle name="Normal 2" xfId="2" xr:uid="{52062CC0-9C19-4258-B0BD-C90C06B90098}"/>
    <cellStyle name="Percent" xfId="1" builtinId="5"/>
    <cellStyle name="Percent 2" xfId="4" xr:uid="{0A1CD55E-9050-4EF6-83D7-093D7F6DBF23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8.%20November%202024\4.%20Website%20upload%20Portfolio\Portfolio_ABSLPM_Nov%202024.xlsx" TargetMode="External"/><Relationship Id="rId1" Type="http://schemas.openxmlformats.org/officeDocument/2006/relationships/externalLinkPath" Target="Portfolio_ABSLPM_No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F11A56-34C1-4E4C-8F1E-7DDD4D3DF04D}" name="Table1345676857" displayName="Table1345676857" ref="B6:H116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44A55E0C-00C7-4663-9217-8DA1C8F15FA8}" name="ISIN No." dataDxfId="6"/>
    <tableColumn id="2" xr3:uid="{E6EF4D82-AB43-4F77-B6AD-B1C5F3B519A8}" name="Name of the Instrument" dataDxfId="5"/>
    <tableColumn id="3" xr3:uid="{E23402BE-B7D5-4CEC-92B1-3AD0C15AABF2}" name="Industry " dataDxfId="4"/>
    <tableColumn id="4" xr3:uid="{28363215-BE94-47F8-A468-BF54901B8DE2}" name="Quantity" dataDxfId="3"/>
    <tableColumn id="5" xr3:uid="{9399C057-6896-4F4B-A562-C7677C4C11B5}" name="Market Value" dataDxfId="2"/>
    <tableColumn id="6" xr3:uid="{199E5261-B06F-4588-A37E-E357A3DE8B1E}" name="% of Portfolio" dataDxfId="1" dataCellStyle="Percent">
      <calculatedColumnFormula>+F7/$F$129</calculatedColumnFormula>
    </tableColumn>
    <tableColumn id="7" xr3:uid="{946DDD38-2DA3-49D8-A963-A2600593482E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EE1B-D27A-43DD-9774-6B395DB24D57}">
  <sheetPr>
    <tabColor rgb="FF7030A0"/>
  </sheetPr>
  <dimension ref="A2:L178"/>
  <sheetViews>
    <sheetView showGridLines="0" tabSelected="1" zoomScaleNormal="100" zoomScaleSheetLayoutView="89" workbookViewId="0">
      <selection activeCell="G117" sqref="G117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3.2851562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480</v>
      </c>
      <c r="F7" s="16">
        <v>49247952</v>
      </c>
      <c r="G7" s="17">
        <f t="shared" ref="G7:G70" si="0">+F7/$F$129</f>
        <v>7.9335070925876869E-3</v>
      </c>
      <c r="H7" s="18" t="s">
        <v>17</v>
      </c>
      <c r="K7" s="19" t="s">
        <v>17</v>
      </c>
      <c r="L7" s="20">
        <f t="shared" ref="L7:L13" si="1">SUMIF($H$7:$H$116,K7,$F$7:$F$116)</f>
        <v>4253659588</v>
      </c>
    </row>
    <row r="8" spans="1:12" x14ac:dyDescent="0.25">
      <c r="A8" s="13"/>
      <c r="B8" s="14" t="s">
        <v>18</v>
      </c>
      <c r="C8" s="15" t="s">
        <v>19</v>
      </c>
      <c r="D8" s="15" t="s">
        <v>16</v>
      </c>
      <c r="E8" s="16">
        <v>65</v>
      </c>
      <c r="F8" s="16">
        <v>67845375</v>
      </c>
      <c r="G8" s="17">
        <f t="shared" si="0"/>
        <v>1.0929424309091499E-2</v>
      </c>
      <c r="H8" s="18" t="s">
        <v>20</v>
      </c>
      <c r="K8" s="19" t="s">
        <v>21</v>
      </c>
      <c r="L8" s="20">
        <f t="shared" si="1"/>
        <v>51960740</v>
      </c>
    </row>
    <row r="9" spans="1:12" x14ac:dyDescent="0.25">
      <c r="A9" s="13"/>
      <c r="B9" s="14" t="s">
        <v>22</v>
      </c>
      <c r="C9" s="15" t="s">
        <v>23</v>
      </c>
      <c r="D9" s="15" t="s">
        <v>16</v>
      </c>
      <c r="E9" s="16">
        <v>46</v>
      </c>
      <c r="F9" s="16">
        <v>47956058</v>
      </c>
      <c r="G9" s="17">
        <f t="shared" si="0"/>
        <v>7.7253918350867964E-3</v>
      </c>
      <c r="H9" s="18" t="s">
        <v>20</v>
      </c>
      <c r="K9" s="19" t="s">
        <v>20</v>
      </c>
      <c r="L9" s="20">
        <f t="shared" si="1"/>
        <v>971862435.20000005</v>
      </c>
    </row>
    <row r="10" spans="1:12" x14ac:dyDescent="0.25">
      <c r="A10" s="13"/>
      <c r="B10" s="14" t="s">
        <v>24</v>
      </c>
      <c r="C10" s="15" t="s">
        <v>25</v>
      </c>
      <c r="D10" s="15" t="s">
        <v>16</v>
      </c>
      <c r="E10" s="16">
        <v>2500</v>
      </c>
      <c r="F10" s="16">
        <v>248835500</v>
      </c>
      <c r="G10" s="17">
        <f t="shared" si="0"/>
        <v>4.008569136311705E-2</v>
      </c>
      <c r="H10" s="18" t="s">
        <v>20</v>
      </c>
      <c r="K10" s="19" t="s">
        <v>26</v>
      </c>
      <c r="L10" s="20">
        <f t="shared" si="1"/>
        <v>0</v>
      </c>
    </row>
    <row r="11" spans="1:12" x14ac:dyDescent="0.25">
      <c r="A11" s="13"/>
      <c r="B11" s="14" t="s">
        <v>27</v>
      </c>
      <c r="C11" s="15" t="s">
        <v>28</v>
      </c>
      <c r="D11" s="15" t="s">
        <v>29</v>
      </c>
      <c r="E11" s="16">
        <v>22</v>
      </c>
      <c r="F11" s="16">
        <v>22722216</v>
      </c>
      <c r="G11" s="17">
        <f t="shared" si="0"/>
        <v>3.6603930615289222E-3</v>
      </c>
      <c r="H11" s="18" t="s">
        <v>17</v>
      </c>
      <c r="K11" s="21" t="s">
        <v>30</v>
      </c>
      <c r="L11" s="20">
        <f t="shared" si="1"/>
        <v>125299485</v>
      </c>
    </row>
    <row r="12" spans="1:12" x14ac:dyDescent="0.25">
      <c r="A12" s="13"/>
      <c r="B12" s="14" t="s">
        <v>31</v>
      </c>
      <c r="C12" s="15" t="s">
        <v>32</v>
      </c>
      <c r="D12" s="15" t="s">
        <v>29</v>
      </c>
      <c r="E12" s="16">
        <v>500</v>
      </c>
      <c r="F12" s="16">
        <v>51032250</v>
      </c>
      <c r="G12" s="17">
        <f t="shared" si="0"/>
        <v>8.2209452552607261E-3</v>
      </c>
      <c r="H12" s="18" t="s">
        <v>17</v>
      </c>
      <c r="K12" s="21" t="s">
        <v>33</v>
      </c>
      <c r="L12" s="20">
        <f t="shared" si="1"/>
        <v>271456500</v>
      </c>
    </row>
    <row r="13" spans="1:12" x14ac:dyDescent="0.25">
      <c r="A13" s="13"/>
      <c r="B13" s="14" t="s">
        <v>34</v>
      </c>
      <c r="C13" s="15" t="s">
        <v>35</v>
      </c>
      <c r="D13" s="15" t="s">
        <v>29</v>
      </c>
      <c r="E13" s="16">
        <v>50</v>
      </c>
      <c r="F13" s="16">
        <v>48836650</v>
      </c>
      <c r="G13" s="17">
        <f t="shared" si="0"/>
        <v>7.8672491630357028E-3</v>
      </c>
      <c r="H13" s="18" t="s">
        <v>17</v>
      </c>
      <c r="K13" s="21" t="s">
        <v>36</v>
      </c>
      <c r="L13" s="20">
        <f t="shared" si="1"/>
        <v>0</v>
      </c>
    </row>
    <row r="14" spans="1:12" x14ac:dyDescent="0.25">
      <c r="A14" s="13"/>
      <c r="B14" s="14" t="s">
        <v>37</v>
      </c>
      <c r="C14" s="15" t="s">
        <v>38</v>
      </c>
      <c r="D14" s="15" t="s">
        <v>29</v>
      </c>
      <c r="E14" s="16">
        <v>980</v>
      </c>
      <c r="F14" s="16">
        <v>101002034</v>
      </c>
      <c r="G14" s="17">
        <f t="shared" si="0"/>
        <v>1.62707345293218E-2</v>
      </c>
      <c r="H14" s="18" t="s">
        <v>17</v>
      </c>
      <c r="K14" s="22"/>
      <c r="L14" s="1">
        <f>SUM(L7:L13)</f>
        <v>5674238748.1999998</v>
      </c>
    </row>
    <row r="15" spans="1:12" x14ac:dyDescent="0.25">
      <c r="A15" s="13"/>
      <c r="B15" s="14" t="s">
        <v>39</v>
      </c>
      <c r="C15" s="15" t="s">
        <v>40</v>
      </c>
      <c r="D15" s="15" t="s">
        <v>29</v>
      </c>
      <c r="E15" s="16">
        <v>450</v>
      </c>
      <c r="F15" s="16">
        <v>45799515</v>
      </c>
      <c r="G15" s="17">
        <f t="shared" si="0"/>
        <v>7.3779875575247502E-3</v>
      </c>
      <c r="H15" s="18" t="s">
        <v>17</v>
      </c>
      <c r="K15" s="22"/>
    </row>
    <row r="16" spans="1:12" x14ac:dyDescent="0.25">
      <c r="A16" s="13"/>
      <c r="B16" s="14" t="s">
        <v>41</v>
      </c>
      <c r="C16" s="15" t="s">
        <v>42</v>
      </c>
      <c r="D16" s="15" t="s">
        <v>16</v>
      </c>
      <c r="E16" s="16">
        <v>50</v>
      </c>
      <c r="F16" s="16">
        <v>52359950</v>
      </c>
      <c r="G16" s="17">
        <f t="shared" si="0"/>
        <v>8.4348286136352764E-3</v>
      </c>
      <c r="H16" s="18" t="s">
        <v>17</v>
      </c>
      <c r="K16" s="22"/>
    </row>
    <row r="17" spans="1:11" x14ac:dyDescent="0.25">
      <c r="A17" s="13"/>
      <c r="B17" s="14" t="s">
        <v>43</v>
      </c>
      <c r="C17" s="15" t="s">
        <v>44</v>
      </c>
      <c r="D17" s="15" t="s">
        <v>16</v>
      </c>
      <c r="E17" s="16">
        <v>6</v>
      </c>
      <c r="F17" s="16">
        <v>6122646</v>
      </c>
      <c r="G17" s="17">
        <f t="shared" si="0"/>
        <v>9.8631625263124914E-4</v>
      </c>
      <c r="H17" s="18" t="s">
        <v>17</v>
      </c>
      <c r="K17" s="22"/>
    </row>
    <row r="18" spans="1:11" x14ac:dyDescent="0.25">
      <c r="A18" s="13"/>
      <c r="B18" s="14" t="s">
        <v>45</v>
      </c>
      <c r="C18" s="15" t="s">
        <v>46</v>
      </c>
      <c r="D18" s="15" t="s">
        <v>16</v>
      </c>
      <c r="E18" s="16">
        <v>95</v>
      </c>
      <c r="F18" s="16">
        <v>96569305</v>
      </c>
      <c r="G18" s="17">
        <f t="shared" si="0"/>
        <v>1.5556652307973406E-2</v>
      </c>
      <c r="H18" s="18" t="s">
        <v>17</v>
      </c>
      <c r="K18" s="22"/>
    </row>
    <row r="19" spans="1:11" x14ac:dyDescent="0.25">
      <c r="A19" s="13"/>
      <c r="B19" s="14" t="s">
        <v>47</v>
      </c>
      <c r="C19" s="15" t="s">
        <v>48</v>
      </c>
      <c r="D19" s="15" t="s">
        <v>16</v>
      </c>
      <c r="E19" s="16">
        <v>500</v>
      </c>
      <c r="F19" s="16">
        <v>49083000</v>
      </c>
      <c r="G19" s="17">
        <f t="shared" si="0"/>
        <v>7.9069344574060948E-3</v>
      </c>
      <c r="H19" s="18" t="s">
        <v>17</v>
      </c>
      <c r="K19" s="22"/>
    </row>
    <row r="20" spans="1:11" x14ac:dyDescent="0.25">
      <c r="A20" s="13"/>
      <c r="B20" s="14" t="s">
        <v>49</v>
      </c>
      <c r="C20" s="15" t="s">
        <v>50</v>
      </c>
      <c r="D20" s="15" t="s">
        <v>16</v>
      </c>
      <c r="E20" s="16">
        <v>20</v>
      </c>
      <c r="F20" s="16">
        <v>19591580</v>
      </c>
      <c r="G20" s="17">
        <f t="shared" si="0"/>
        <v>3.156069086588597E-3</v>
      </c>
      <c r="H20" s="18" t="s">
        <v>17</v>
      </c>
      <c r="K20" s="22"/>
    </row>
    <row r="21" spans="1:11" x14ac:dyDescent="0.25">
      <c r="A21" s="13"/>
      <c r="B21" s="14" t="s">
        <v>51</v>
      </c>
      <c r="C21" s="15" t="s">
        <v>52</v>
      </c>
      <c r="D21" s="15" t="s">
        <v>16</v>
      </c>
      <c r="E21" s="16">
        <v>17</v>
      </c>
      <c r="F21" s="16">
        <v>16731978</v>
      </c>
      <c r="G21" s="17">
        <f t="shared" si="0"/>
        <v>2.6954068290194308E-3</v>
      </c>
      <c r="H21" s="18" t="s">
        <v>17</v>
      </c>
      <c r="K21" s="22"/>
    </row>
    <row r="22" spans="1:11" x14ac:dyDescent="0.25">
      <c r="A22" s="13"/>
      <c r="B22" s="14" t="s">
        <v>53</v>
      </c>
      <c r="C22" s="15" t="s">
        <v>54</v>
      </c>
      <c r="D22" s="15" t="s">
        <v>16</v>
      </c>
      <c r="E22" s="16">
        <v>500</v>
      </c>
      <c r="F22" s="16">
        <v>50337900</v>
      </c>
      <c r="G22" s="17">
        <f t="shared" si="0"/>
        <v>8.109090235386229E-3</v>
      </c>
      <c r="H22" s="18" t="s">
        <v>17</v>
      </c>
      <c r="K22" s="22"/>
    </row>
    <row r="23" spans="1:11" x14ac:dyDescent="0.25">
      <c r="A23" s="13"/>
      <c r="B23" s="14" t="s">
        <v>55</v>
      </c>
      <c r="C23" s="15" t="s">
        <v>56</v>
      </c>
      <c r="D23" s="15" t="s">
        <v>16</v>
      </c>
      <c r="E23" s="16">
        <v>450</v>
      </c>
      <c r="F23" s="16">
        <v>46266975</v>
      </c>
      <c r="G23" s="17">
        <f t="shared" si="0"/>
        <v>7.4532921554804387E-3</v>
      </c>
      <c r="H23" s="18" t="s">
        <v>17</v>
      </c>
      <c r="K23" s="22"/>
    </row>
    <row r="24" spans="1:11" x14ac:dyDescent="0.25">
      <c r="A24" s="13"/>
      <c r="B24" s="14" t="s">
        <v>57</v>
      </c>
      <c r="C24" s="15" t="s">
        <v>58</v>
      </c>
      <c r="D24" s="15" t="s">
        <v>16</v>
      </c>
      <c r="E24" s="16">
        <v>980</v>
      </c>
      <c r="F24" s="16">
        <v>99348284</v>
      </c>
      <c r="G24" s="17">
        <f t="shared" si="0"/>
        <v>1.6004326753535168E-2</v>
      </c>
      <c r="H24" s="18" t="s">
        <v>17</v>
      </c>
      <c r="K24" s="22"/>
    </row>
    <row r="25" spans="1:11" x14ac:dyDescent="0.25">
      <c r="A25" s="13"/>
      <c r="B25" s="14" t="s">
        <v>59</v>
      </c>
      <c r="C25" s="15" t="s">
        <v>60</v>
      </c>
      <c r="D25" s="15" t="s">
        <v>16</v>
      </c>
      <c r="E25" s="16">
        <v>500</v>
      </c>
      <c r="F25" s="16">
        <v>50535000</v>
      </c>
      <c r="G25" s="17">
        <f t="shared" si="0"/>
        <v>8.1408416927452893E-3</v>
      </c>
      <c r="H25" s="18" t="s">
        <v>17</v>
      </c>
      <c r="K25" s="22"/>
    </row>
    <row r="26" spans="1:11" x14ac:dyDescent="0.25">
      <c r="A26" s="13"/>
      <c r="B26" s="14" t="s">
        <v>61</v>
      </c>
      <c r="C26" s="15" t="s">
        <v>62</v>
      </c>
      <c r="D26" s="15" t="s">
        <v>29</v>
      </c>
      <c r="E26" s="16">
        <v>9</v>
      </c>
      <c r="F26" s="16">
        <v>8717292</v>
      </c>
      <c r="G26" s="17">
        <f t="shared" si="0"/>
        <v>1.4042959169176801E-3</v>
      </c>
      <c r="H26" s="18" t="s">
        <v>17</v>
      </c>
      <c r="K26" s="22"/>
    </row>
    <row r="27" spans="1:11" x14ac:dyDescent="0.25">
      <c r="A27" s="13"/>
      <c r="B27" s="14" t="s">
        <v>63</v>
      </c>
      <c r="C27" s="15" t="s">
        <v>64</v>
      </c>
      <c r="D27" s="15" t="s">
        <v>29</v>
      </c>
      <c r="E27" s="16">
        <v>60</v>
      </c>
      <c r="F27" s="16">
        <v>57908880</v>
      </c>
      <c r="G27" s="17">
        <f t="shared" si="0"/>
        <v>9.3287231559153819E-3</v>
      </c>
      <c r="H27" s="18" t="s">
        <v>20</v>
      </c>
      <c r="K27" s="22"/>
    </row>
    <row r="28" spans="1:11" x14ac:dyDescent="0.25">
      <c r="A28" s="13"/>
      <c r="B28" s="14" t="s">
        <v>65</v>
      </c>
      <c r="C28" s="15" t="s">
        <v>66</v>
      </c>
      <c r="D28" s="15" t="s">
        <v>29</v>
      </c>
      <c r="E28" s="16">
        <v>100</v>
      </c>
      <c r="F28" s="16">
        <v>96961300</v>
      </c>
      <c r="G28" s="17">
        <f t="shared" si="0"/>
        <v>1.561980001232381E-2</v>
      </c>
      <c r="H28" s="18" t="s">
        <v>20</v>
      </c>
      <c r="K28" s="22"/>
    </row>
    <row r="29" spans="1:11" x14ac:dyDescent="0.25">
      <c r="A29" s="13"/>
      <c r="B29" s="14" t="s">
        <v>67</v>
      </c>
      <c r="C29" s="15" t="s">
        <v>68</v>
      </c>
      <c r="D29" s="15" t="s">
        <v>69</v>
      </c>
      <c r="E29" s="16">
        <v>1</v>
      </c>
      <c r="F29" s="16">
        <v>969285</v>
      </c>
      <c r="G29" s="17">
        <f t="shared" si="0"/>
        <v>1.5614516157420831E-4</v>
      </c>
      <c r="H29" s="18" t="s">
        <v>17</v>
      </c>
      <c r="K29" s="22"/>
    </row>
    <row r="30" spans="1:11" x14ac:dyDescent="0.25">
      <c r="A30" s="13"/>
      <c r="B30" s="14" t="s">
        <v>70</v>
      </c>
      <c r="C30" s="15" t="s">
        <v>71</v>
      </c>
      <c r="D30" s="15" t="s">
        <v>69</v>
      </c>
      <c r="E30" s="16">
        <v>5</v>
      </c>
      <c r="F30" s="16">
        <v>4881955</v>
      </c>
      <c r="G30" s="17">
        <f t="shared" si="0"/>
        <v>7.8644944703881118E-4</v>
      </c>
      <c r="H30" s="18" t="s">
        <v>17</v>
      </c>
      <c r="K30" s="22"/>
    </row>
    <row r="31" spans="1:11" x14ac:dyDescent="0.25">
      <c r="A31" s="13"/>
      <c r="B31" s="14" t="s">
        <v>72</v>
      </c>
      <c r="C31" s="15" t="s">
        <v>73</v>
      </c>
      <c r="D31" s="15" t="s">
        <v>74</v>
      </c>
      <c r="E31" s="16">
        <v>500</v>
      </c>
      <c r="F31" s="16">
        <v>50105150</v>
      </c>
      <c r="G31" s="17">
        <f t="shared" si="0"/>
        <v>8.0715958076829249E-3</v>
      </c>
      <c r="H31" s="18" t="s">
        <v>17</v>
      </c>
      <c r="K31" s="22"/>
    </row>
    <row r="32" spans="1:11" x14ac:dyDescent="0.25">
      <c r="A32" s="13"/>
      <c r="B32" s="14" t="s">
        <v>75</v>
      </c>
      <c r="C32" s="15" t="s">
        <v>76</v>
      </c>
      <c r="D32" s="15" t="s">
        <v>77</v>
      </c>
      <c r="E32" s="16">
        <v>215</v>
      </c>
      <c r="F32" s="16">
        <v>22416201</v>
      </c>
      <c r="G32" s="17">
        <f t="shared" si="0"/>
        <v>3.6110961451223632E-3</v>
      </c>
      <c r="H32" s="18" t="s">
        <v>17</v>
      </c>
      <c r="K32" s="22"/>
    </row>
    <row r="33" spans="1:11" x14ac:dyDescent="0.25">
      <c r="A33" s="13"/>
      <c r="B33" s="14" t="s">
        <v>78</v>
      </c>
      <c r="C33" s="15" t="s">
        <v>79</v>
      </c>
      <c r="D33" s="15" t="s">
        <v>77</v>
      </c>
      <c r="E33" s="16">
        <v>900</v>
      </c>
      <c r="F33" s="16">
        <v>94068090</v>
      </c>
      <c r="G33" s="17">
        <f t="shared" si="0"/>
        <v>1.5153723736596738E-2</v>
      </c>
      <c r="H33" s="18" t="s">
        <v>17</v>
      </c>
      <c r="K33" s="22"/>
    </row>
    <row r="34" spans="1:11" x14ac:dyDescent="0.25">
      <c r="A34" s="13"/>
      <c r="B34" s="14" t="s">
        <v>80</v>
      </c>
      <c r="C34" s="15" t="s">
        <v>81</v>
      </c>
      <c r="D34" s="15" t="s">
        <v>82</v>
      </c>
      <c r="E34" s="16">
        <v>500</v>
      </c>
      <c r="F34" s="16">
        <v>50526450</v>
      </c>
      <c r="G34" s="17">
        <f t="shared" si="0"/>
        <v>8.139464346421493E-3</v>
      </c>
      <c r="H34" s="18" t="s">
        <v>17</v>
      </c>
      <c r="K34" s="22"/>
    </row>
    <row r="35" spans="1:11" x14ac:dyDescent="0.25">
      <c r="A35" s="13"/>
      <c r="B35" s="14" t="s">
        <v>83</v>
      </c>
      <c r="C35" s="15" t="s">
        <v>84</v>
      </c>
      <c r="D35" s="15" t="s">
        <v>82</v>
      </c>
      <c r="E35" s="16">
        <v>500</v>
      </c>
      <c r="F35" s="16">
        <v>51897200</v>
      </c>
      <c r="G35" s="17">
        <f t="shared" si="0"/>
        <v>8.3602827643562052E-3</v>
      </c>
      <c r="H35" s="18" t="s">
        <v>17</v>
      </c>
      <c r="K35" s="22"/>
    </row>
    <row r="36" spans="1:11" x14ac:dyDescent="0.25">
      <c r="A36" s="13"/>
      <c r="B36" s="14" t="s">
        <v>85</v>
      </c>
      <c r="C36" s="15" t="s">
        <v>86</v>
      </c>
      <c r="D36" s="15" t="s">
        <v>82</v>
      </c>
      <c r="E36" s="16">
        <v>1000</v>
      </c>
      <c r="F36" s="16">
        <v>101151400</v>
      </c>
      <c r="G36" s="17">
        <f t="shared" si="0"/>
        <v>1.6294796366865653E-2</v>
      </c>
      <c r="H36" s="18" t="s">
        <v>17</v>
      </c>
      <c r="K36" s="22"/>
    </row>
    <row r="37" spans="1:11" x14ac:dyDescent="0.25">
      <c r="A37" s="13"/>
      <c r="B37" s="14" t="s">
        <v>87</v>
      </c>
      <c r="C37" s="15" t="s">
        <v>88</v>
      </c>
      <c r="D37" s="15" t="s">
        <v>82</v>
      </c>
      <c r="E37" s="16">
        <v>2400</v>
      </c>
      <c r="F37" s="16">
        <v>243598320</v>
      </c>
      <c r="G37" s="17">
        <f t="shared" si="0"/>
        <v>3.9242017606385841E-2</v>
      </c>
      <c r="H37" s="18" t="s">
        <v>17</v>
      </c>
      <c r="K37" s="22"/>
    </row>
    <row r="38" spans="1:11" x14ac:dyDescent="0.25">
      <c r="A38" s="13"/>
      <c r="B38" s="14" t="s">
        <v>89</v>
      </c>
      <c r="C38" s="15" t="s">
        <v>90</v>
      </c>
      <c r="D38" s="15" t="s">
        <v>69</v>
      </c>
      <c r="E38" s="16">
        <v>74</v>
      </c>
      <c r="F38" s="16">
        <v>75121988</v>
      </c>
      <c r="G38" s="17">
        <f t="shared" si="0"/>
        <v>1.2101636726077199E-2</v>
      </c>
      <c r="H38" s="18" t="s">
        <v>33</v>
      </c>
      <c r="K38" s="22"/>
    </row>
    <row r="39" spans="1:11" x14ac:dyDescent="0.25">
      <c r="A39" s="13"/>
      <c r="B39" s="14" t="s">
        <v>91</v>
      </c>
      <c r="C39" s="15" t="s">
        <v>92</v>
      </c>
      <c r="D39" s="15" t="s">
        <v>93</v>
      </c>
      <c r="E39" s="16">
        <v>50</v>
      </c>
      <c r="F39" s="16">
        <v>51925150</v>
      </c>
      <c r="G39" s="17">
        <f t="shared" si="0"/>
        <v>8.3647853175433471E-3</v>
      </c>
      <c r="H39" s="18" t="s">
        <v>17</v>
      </c>
      <c r="K39" s="22"/>
    </row>
    <row r="40" spans="1:11" x14ac:dyDescent="0.25">
      <c r="A40" s="13"/>
      <c r="B40" s="14" t="s">
        <v>94</v>
      </c>
      <c r="C40" s="15" t="s">
        <v>95</v>
      </c>
      <c r="D40" s="15" t="s">
        <v>93</v>
      </c>
      <c r="E40" s="16">
        <v>96</v>
      </c>
      <c r="F40" s="16">
        <v>93970272</v>
      </c>
      <c r="G40" s="17">
        <f t="shared" si="0"/>
        <v>1.5137965928093701E-2</v>
      </c>
      <c r="H40" s="18" t="s">
        <v>17</v>
      </c>
      <c r="K40" s="22"/>
    </row>
    <row r="41" spans="1:11" x14ac:dyDescent="0.25">
      <c r="A41" s="13"/>
      <c r="B41" s="14" t="s">
        <v>96</v>
      </c>
      <c r="C41" s="15" t="s">
        <v>97</v>
      </c>
      <c r="D41" s="15" t="s">
        <v>93</v>
      </c>
      <c r="E41" s="16">
        <v>50</v>
      </c>
      <c r="F41" s="16">
        <v>51018650</v>
      </c>
      <c r="G41" s="17">
        <f t="shared" si="0"/>
        <v>8.2187543885936364E-3</v>
      </c>
      <c r="H41" s="18" t="s">
        <v>17</v>
      </c>
      <c r="K41" s="22"/>
    </row>
    <row r="42" spans="1:11" x14ac:dyDescent="0.25">
      <c r="A42" s="13"/>
      <c r="B42" s="14" t="s">
        <v>98</v>
      </c>
      <c r="C42" s="15" t="s">
        <v>99</v>
      </c>
      <c r="D42" s="15" t="s">
        <v>93</v>
      </c>
      <c r="E42" s="16">
        <v>50</v>
      </c>
      <c r="F42" s="16">
        <v>50790100</v>
      </c>
      <c r="G42" s="17">
        <f t="shared" si="0"/>
        <v>8.1819365520669329E-3</v>
      </c>
      <c r="H42" s="18" t="s">
        <v>17</v>
      </c>
      <c r="K42" s="22"/>
    </row>
    <row r="43" spans="1:11" x14ac:dyDescent="0.25">
      <c r="A43" s="13"/>
      <c r="B43" s="14" t="s">
        <v>100</v>
      </c>
      <c r="C43" s="15" t="s">
        <v>101</v>
      </c>
      <c r="D43" s="15" t="s">
        <v>93</v>
      </c>
      <c r="E43" s="16">
        <v>500</v>
      </c>
      <c r="F43" s="16">
        <v>50755650</v>
      </c>
      <c r="G43" s="17">
        <f t="shared" si="0"/>
        <v>8.1763868934874324E-3</v>
      </c>
      <c r="H43" s="18" t="s">
        <v>17</v>
      </c>
      <c r="K43" s="22"/>
    </row>
    <row r="44" spans="1:11" x14ac:dyDescent="0.25">
      <c r="A44" s="13"/>
      <c r="B44" s="14" t="s">
        <v>102</v>
      </c>
      <c r="C44" s="15" t="s">
        <v>103</v>
      </c>
      <c r="D44" s="15" t="s">
        <v>93</v>
      </c>
      <c r="E44" s="16">
        <v>2000</v>
      </c>
      <c r="F44" s="16">
        <v>201044000</v>
      </c>
      <c r="G44" s="17">
        <f t="shared" si="0"/>
        <v>3.2386808692515756E-2</v>
      </c>
      <c r="H44" s="18" t="s">
        <v>17</v>
      </c>
      <c r="K44" s="22"/>
    </row>
    <row r="45" spans="1:11" x14ac:dyDescent="0.25">
      <c r="A45" s="13"/>
      <c r="B45" s="14" t="s">
        <v>104</v>
      </c>
      <c r="C45" s="15" t="s">
        <v>105</v>
      </c>
      <c r="D45" s="15" t="s">
        <v>16</v>
      </c>
      <c r="E45" s="16">
        <v>50</v>
      </c>
      <c r="F45" s="16">
        <v>49994700</v>
      </c>
      <c r="G45" s="17">
        <f t="shared" si="0"/>
        <v>8.0538030706696923E-3</v>
      </c>
      <c r="H45" s="18" t="s">
        <v>30</v>
      </c>
      <c r="K45" s="22"/>
    </row>
    <row r="46" spans="1:11" x14ac:dyDescent="0.25">
      <c r="A46" s="13"/>
      <c r="B46" s="14" t="s">
        <v>106</v>
      </c>
      <c r="C46" s="15" t="s">
        <v>107</v>
      </c>
      <c r="D46" s="15" t="s">
        <v>16</v>
      </c>
      <c r="E46" s="16">
        <v>500</v>
      </c>
      <c r="F46" s="16">
        <v>50488000</v>
      </c>
      <c r="G46" s="17">
        <f t="shared" si="0"/>
        <v>8.1332703152928489E-3</v>
      </c>
      <c r="H46" s="18" t="s">
        <v>30</v>
      </c>
      <c r="K46" s="22"/>
    </row>
    <row r="47" spans="1:11" x14ac:dyDescent="0.25">
      <c r="A47" s="13"/>
      <c r="B47" s="14" t="s">
        <v>108</v>
      </c>
      <c r="C47" s="15" t="s">
        <v>109</v>
      </c>
      <c r="D47" s="15" t="s">
        <v>16</v>
      </c>
      <c r="E47" s="16">
        <v>5</v>
      </c>
      <c r="F47" s="16">
        <v>5038065</v>
      </c>
      <c r="G47" s="17">
        <f t="shared" si="0"/>
        <v>8.1159769670052025E-4</v>
      </c>
      <c r="H47" s="18" t="s">
        <v>30</v>
      </c>
      <c r="K47" s="22"/>
    </row>
    <row r="48" spans="1:11" x14ac:dyDescent="0.25">
      <c r="A48" s="13"/>
      <c r="B48" s="14" t="s">
        <v>110</v>
      </c>
      <c r="C48" s="15" t="s">
        <v>111</v>
      </c>
      <c r="D48" s="15" t="s">
        <v>112</v>
      </c>
      <c r="E48" s="16">
        <v>100</v>
      </c>
      <c r="F48" s="16">
        <v>100119200</v>
      </c>
      <c r="G48" s="17">
        <f t="shared" si="0"/>
        <v>1.6128516030559099E-2</v>
      </c>
      <c r="H48" s="18" t="s">
        <v>33</v>
      </c>
      <c r="K48" s="22"/>
    </row>
    <row r="49" spans="1:11" x14ac:dyDescent="0.25">
      <c r="A49" s="13"/>
      <c r="B49" s="14" t="s">
        <v>113</v>
      </c>
      <c r="C49" s="15" t="s">
        <v>114</v>
      </c>
      <c r="D49" s="15" t="s">
        <v>16</v>
      </c>
      <c r="E49" s="16">
        <v>80000</v>
      </c>
      <c r="F49" s="16">
        <v>78418880</v>
      </c>
      <c r="G49" s="17">
        <f t="shared" si="0"/>
        <v>1.2632743401650137E-2</v>
      </c>
      <c r="H49" s="18" t="s">
        <v>17</v>
      </c>
      <c r="K49" s="22"/>
    </row>
    <row r="50" spans="1:11" x14ac:dyDescent="0.25">
      <c r="A50" s="13"/>
      <c r="B50" s="14" t="s">
        <v>115</v>
      </c>
      <c r="C50" s="15" t="s">
        <v>116</v>
      </c>
      <c r="D50" s="15" t="s">
        <v>16</v>
      </c>
      <c r="E50" s="16">
        <v>159400</v>
      </c>
      <c r="F50" s="16">
        <v>158634561.19999999</v>
      </c>
      <c r="G50" s="17">
        <f t="shared" si="0"/>
        <v>2.5554939145687423E-2</v>
      </c>
      <c r="H50" s="18" t="s">
        <v>20</v>
      </c>
      <c r="K50" s="22"/>
    </row>
    <row r="51" spans="1:11" x14ac:dyDescent="0.25">
      <c r="A51" s="13"/>
      <c r="B51" s="14" t="s">
        <v>117</v>
      </c>
      <c r="C51" s="15" t="s">
        <v>118</v>
      </c>
      <c r="D51" s="15" t="s">
        <v>16</v>
      </c>
      <c r="E51" s="16">
        <v>2</v>
      </c>
      <c r="F51" s="16">
        <v>2002472</v>
      </c>
      <c r="G51" s="17">
        <f t="shared" si="0"/>
        <v>3.2258449680726313E-4</v>
      </c>
      <c r="H51" s="18" t="s">
        <v>17</v>
      </c>
      <c r="K51" s="22"/>
    </row>
    <row r="52" spans="1:11" x14ac:dyDescent="0.25">
      <c r="A52" s="13"/>
      <c r="B52" s="14" t="s">
        <v>119</v>
      </c>
      <c r="C52" s="15" t="s">
        <v>120</v>
      </c>
      <c r="D52" s="15" t="s">
        <v>16</v>
      </c>
      <c r="E52" s="16">
        <v>7</v>
      </c>
      <c r="F52" s="16">
        <v>7021588</v>
      </c>
      <c r="G52" s="17">
        <f t="shared" si="0"/>
        <v>1.131129639649352E-3</v>
      </c>
      <c r="H52" s="18" t="s">
        <v>17</v>
      </c>
      <c r="K52" s="22"/>
    </row>
    <row r="53" spans="1:11" x14ac:dyDescent="0.25">
      <c r="A53" s="13"/>
      <c r="B53" s="14" t="s">
        <v>121</v>
      </c>
      <c r="C53" s="15" t="s">
        <v>122</v>
      </c>
      <c r="D53" s="15" t="s">
        <v>16</v>
      </c>
      <c r="E53" s="16">
        <v>1</v>
      </c>
      <c r="F53" s="16">
        <v>1066685</v>
      </c>
      <c r="G53" s="17">
        <f t="shared" si="0"/>
        <v>1.7183563314585946E-4</v>
      </c>
      <c r="H53" s="18" t="s">
        <v>17</v>
      </c>
      <c r="K53" s="22"/>
    </row>
    <row r="54" spans="1:11" x14ac:dyDescent="0.25">
      <c r="A54" s="13"/>
      <c r="B54" s="14" t="s">
        <v>123</v>
      </c>
      <c r="C54" s="15" t="s">
        <v>124</v>
      </c>
      <c r="D54" s="15" t="s">
        <v>16</v>
      </c>
      <c r="E54" s="16">
        <v>2</v>
      </c>
      <c r="F54" s="16">
        <v>2095080</v>
      </c>
      <c r="G54" s="17">
        <f t="shared" si="0"/>
        <v>3.3750301006504007E-4</v>
      </c>
      <c r="H54" s="18" t="s">
        <v>17</v>
      </c>
      <c r="K54" s="22"/>
    </row>
    <row r="55" spans="1:11" x14ac:dyDescent="0.25">
      <c r="A55" s="13"/>
      <c r="B55" s="14" t="s">
        <v>125</v>
      </c>
      <c r="C55" s="15" t="s">
        <v>126</v>
      </c>
      <c r="D55" s="15" t="s">
        <v>16</v>
      </c>
      <c r="E55" s="16">
        <v>3</v>
      </c>
      <c r="F55" s="16">
        <v>3108456</v>
      </c>
      <c r="G55" s="17">
        <f t="shared" si="0"/>
        <v>5.00750929155323E-4</v>
      </c>
      <c r="H55" s="18" t="s">
        <v>17</v>
      </c>
      <c r="K55" s="22"/>
    </row>
    <row r="56" spans="1:11" x14ac:dyDescent="0.25">
      <c r="A56" s="13"/>
      <c r="B56" s="14" t="s">
        <v>127</v>
      </c>
      <c r="C56" s="15" t="s">
        <v>128</v>
      </c>
      <c r="D56" s="15" t="s">
        <v>16</v>
      </c>
      <c r="E56" s="16">
        <v>1500</v>
      </c>
      <c r="F56" s="16">
        <v>153032100</v>
      </c>
      <c r="G56" s="17">
        <f t="shared" si="0"/>
        <v>2.4652421094456641E-2</v>
      </c>
      <c r="H56" s="18" t="s">
        <v>17</v>
      </c>
      <c r="K56" s="22"/>
    </row>
    <row r="57" spans="1:11" x14ac:dyDescent="0.25">
      <c r="A57" s="13"/>
      <c r="B57" s="14" t="s">
        <v>129</v>
      </c>
      <c r="C57" s="15" t="s">
        <v>130</v>
      </c>
      <c r="D57" s="15" t="s">
        <v>29</v>
      </c>
      <c r="E57" s="16">
        <v>1500</v>
      </c>
      <c r="F57" s="16">
        <v>149707500</v>
      </c>
      <c r="G57" s="17">
        <f t="shared" si="0"/>
        <v>2.4116850850235783E-2</v>
      </c>
      <c r="H57" s="18" t="s">
        <v>131</v>
      </c>
      <c r="K57" s="22"/>
    </row>
    <row r="58" spans="1:11" x14ac:dyDescent="0.25">
      <c r="A58" s="13"/>
      <c r="B58" s="14" t="s">
        <v>132</v>
      </c>
      <c r="C58" s="15" t="s">
        <v>133</v>
      </c>
      <c r="D58" s="15" t="s">
        <v>16</v>
      </c>
      <c r="E58" s="16">
        <v>1</v>
      </c>
      <c r="F58" s="16">
        <v>1010655</v>
      </c>
      <c r="G58" s="17">
        <f t="shared" si="0"/>
        <v>1.6280958466372789E-4</v>
      </c>
      <c r="H58" s="18" t="s">
        <v>20</v>
      </c>
      <c r="K58" s="22"/>
    </row>
    <row r="59" spans="1:11" x14ac:dyDescent="0.25">
      <c r="A59" s="13"/>
      <c r="B59" s="14" t="s">
        <v>134</v>
      </c>
      <c r="C59" s="15" t="s">
        <v>135</v>
      </c>
      <c r="D59" s="15" t="s">
        <v>136</v>
      </c>
      <c r="E59" s="16">
        <v>5</v>
      </c>
      <c r="F59" s="16">
        <v>5376190</v>
      </c>
      <c r="G59" s="17">
        <f t="shared" si="0"/>
        <v>8.6606731374533081E-4</v>
      </c>
      <c r="H59" s="18" t="s">
        <v>17</v>
      </c>
      <c r="K59" s="22"/>
    </row>
    <row r="60" spans="1:11" x14ac:dyDescent="0.25">
      <c r="A60" s="13"/>
      <c r="B60" s="14" t="s">
        <v>137</v>
      </c>
      <c r="C60" s="15" t="s">
        <v>138</v>
      </c>
      <c r="D60" s="15" t="s">
        <v>136</v>
      </c>
      <c r="E60" s="16">
        <v>10</v>
      </c>
      <c r="F60" s="16">
        <v>10026390</v>
      </c>
      <c r="G60" s="17">
        <f t="shared" si="0"/>
        <v>1.6151826207524377E-3</v>
      </c>
      <c r="H60" s="18" t="s">
        <v>17</v>
      </c>
      <c r="K60" s="22"/>
    </row>
    <row r="61" spans="1:11" x14ac:dyDescent="0.25">
      <c r="A61" s="13"/>
      <c r="B61" s="14" t="s">
        <v>139</v>
      </c>
      <c r="C61" s="15" t="s">
        <v>140</v>
      </c>
      <c r="D61" s="15" t="s">
        <v>136</v>
      </c>
      <c r="E61" s="16">
        <v>2</v>
      </c>
      <c r="F61" s="16">
        <v>2038392</v>
      </c>
      <c r="G61" s="17">
        <f t="shared" si="0"/>
        <v>3.2837096229857435E-4</v>
      </c>
      <c r="H61" s="18" t="s">
        <v>17</v>
      </c>
      <c r="K61" s="22"/>
    </row>
    <row r="62" spans="1:11" x14ac:dyDescent="0.25">
      <c r="A62" s="13"/>
      <c r="B62" s="14" t="s">
        <v>141</v>
      </c>
      <c r="C62" s="15" t="s">
        <v>142</v>
      </c>
      <c r="D62" s="15" t="s">
        <v>136</v>
      </c>
      <c r="E62" s="16">
        <v>9</v>
      </c>
      <c r="F62" s="16">
        <v>9520407</v>
      </c>
      <c r="G62" s="17">
        <f t="shared" si="0"/>
        <v>1.5336722318690828E-3</v>
      </c>
      <c r="H62" s="18" t="s">
        <v>17</v>
      </c>
      <c r="K62" s="22"/>
    </row>
    <row r="63" spans="1:11" x14ac:dyDescent="0.25">
      <c r="A63" s="13"/>
      <c r="B63" s="14" t="s">
        <v>143</v>
      </c>
      <c r="C63" s="15" t="s">
        <v>144</v>
      </c>
      <c r="D63" s="15" t="s">
        <v>136</v>
      </c>
      <c r="E63" s="16">
        <v>25</v>
      </c>
      <c r="F63" s="16">
        <v>24415550</v>
      </c>
      <c r="G63" s="17">
        <f t="shared" si="0"/>
        <v>3.9331775480618827E-3</v>
      </c>
      <c r="H63" s="18" t="s">
        <v>20</v>
      </c>
      <c r="K63" s="22"/>
    </row>
    <row r="64" spans="1:11" x14ac:dyDescent="0.25">
      <c r="A64" s="13"/>
      <c r="B64" s="14" t="s">
        <v>145</v>
      </c>
      <c r="C64" s="15" t="s">
        <v>146</v>
      </c>
      <c r="D64" s="15" t="s">
        <v>147</v>
      </c>
      <c r="E64" s="16">
        <v>500</v>
      </c>
      <c r="F64" s="16">
        <v>50696400</v>
      </c>
      <c r="G64" s="17">
        <f t="shared" si="0"/>
        <v>8.1668421251032408E-3</v>
      </c>
      <c r="H64" s="18" t="s">
        <v>17</v>
      </c>
      <c r="K64" s="22"/>
    </row>
    <row r="65" spans="1:11" x14ac:dyDescent="0.25">
      <c r="A65" s="13"/>
      <c r="B65" s="14" t="s">
        <v>148</v>
      </c>
      <c r="C65" s="15" t="s">
        <v>149</v>
      </c>
      <c r="D65" s="15" t="s">
        <v>150</v>
      </c>
      <c r="E65" s="16">
        <v>500</v>
      </c>
      <c r="F65" s="16">
        <v>50214000</v>
      </c>
      <c r="G65" s="17">
        <f t="shared" si="0"/>
        <v>8.0891307956765003E-3</v>
      </c>
      <c r="H65" s="18" t="s">
        <v>17</v>
      </c>
      <c r="K65" s="22"/>
    </row>
    <row r="66" spans="1:11" x14ac:dyDescent="0.25">
      <c r="A66" s="13"/>
      <c r="B66" s="14" t="s">
        <v>151</v>
      </c>
      <c r="C66" s="15" t="s">
        <v>152</v>
      </c>
      <c r="D66" s="15" t="s">
        <v>29</v>
      </c>
      <c r="E66" s="16">
        <v>6</v>
      </c>
      <c r="F66" s="16">
        <v>6000258</v>
      </c>
      <c r="G66" s="17">
        <f t="shared" si="0"/>
        <v>9.6660038574509664E-4</v>
      </c>
      <c r="H66" s="18" t="s">
        <v>17</v>
      </c>
      <c r="K66" s="22"/>
    </row>
    <row r="67" spans="1:11" x14ac:dyDescent="0.25">
      <c r="A67" s="13"/>
      <c r="B67" s="14" t="s">
        <v>153</v>
      </c>
      <c r="C67" s="15" t="s">
        <v>154</v>
      </c>
      <c r="D67" s="15" t="s">
        <v>29</v>
      </c>
      <c r="E67" s="16">
        <v>5</v>
      </c>
      <c r="F67" s="16">
        <v>50285550</v>
      </c>
      <c r="G67" s="17">
        <f t="shared" si="0"/>
        <v>8.1006570096493098E-3</v>
      </c>
      <c r="H67" s="18" t="s">
        <v>20</v>
      </c>
      <c r="K67" s="22"/>
    </row>
    <row r="68" spans="1:11" x14ac:dyDescent="0.25">
      <c r="A68" s="13"/>
      <c r="B68" s="14" t="s">
        <v>155</v>
      </c>
      <c r="C68" s="15" t="s">
        <v>156</v>
      </c>
      <c r="D68" s="15" t="s">
        <v>29</v>
      </c>
      <c r="E68" s="16">
        <v>1400</v>
      </c>
      <c r="F68" s="16">
        <v>142632840</v>
      </c>
      <c r="G68" s="17">
        <f t="shared" si="0"/>
        <v>2.297717167560439E-2</v>
      </c>
      <c r="H68" s="18" t="s">
        <v>17</v>
      </c>
      <c r="K68" s="22"/>
    </row>
    <row r="69" spans="1:11" x14ac:dyDescent="0.25">
      <c r="A69" s="13"/>
      <c r="B69" s="14" t="s">
        <v>157</v>
      </c>
      <c r="C69" s="15" t="s">
        <v>158</v>
      </c>
      <c r="D69" s="15" t="s">
        <v>29</v>
      </c>
      <c r="E69" s="16">
        <v>500</v>
      </c>
      <c r="F69" s="16">
        <v>50333400</v>
      </c>
      <c r="G69" s="17">
        <f t="shared" si="0"/>
        <v>8.1083653162684413E-3</v>
      </c>
      <c r="H69" s="18" t="s">
        <v>17</v>
      </c>
      <c r="K69" s="22"/>
    </row>
    <row r="70" spans="1:11" x14ac:dyDescent="0.25">
      <c r="A70" s="13"/>
      <c r="B70" s="14" t="s">
        <v>159</v>
      </c>
      <c r="C70" s="15" t="s">
        <v>160</v>
      </c>
      <c r="D70" s="15" t="s">
        <v>82</v>
      </c>
      <c r="E70" s="16">
        <v>11</v>
      </c>
      <c r="F70" s="16">
        <v>11237303</v>
      </c>
      <c r="G70" s="17">
        <f t="shared" si="0"/>
        <v>1.8102523949027746E-3</v>
      </c>
      <c r="H70" s="18" t="s">
        <v>17</v>
      </c>
      <c r="K70" s="22"/>
    </row>
    <row r="71" spans="1:11" x14ac:dyDescent="0.25">
      <c r="A71" s="13"/>
      <c r="B71" s="14" t="s">
        <v>161</v>
      </c>
      <c r="C71" s="15" t="s">
        <v>162</v>
      </c>
      <c r="D71" s="15" t="s">
        <v>82</v>
      </c>
      <c r="E71" s="16">
        <v>1</v>
      </c>
      <c r="F71" s="16">
        <v>1083145</v>
      </c>
      <c r="G71" s="17">
        <f t="shared" ref="G71:G117" si="2">+F71/$F$129</f>
        <v>1.7448722618558613E-4</v>
      </c>
      <c r="H71" s="18" t="s">
        <v>17</v>
      </c>
      <c r="K71" s="22"/>
    </row>
    <row r="72" spans="1:11" x14ac:dyDescent="0.25">
      <c r="A72" s="13"/>
      <c r="B72" s="14" t="s">
        <v>163</v>
      </c>
      <c r="C72" s="15" t="s">
        <v>164</v>
      </c>
      <c r="D72" s="15" t="s">
        <v>82</v>
      </c>
      <c r="E72" s="16">
        <v>6</v>
      </c>
      <c r="F72" s="16">
        <v>6482394</v>
      </c>
      <c r="G72" s="17">
        <f t="shared" si="2"/>
        <v>1.0442691865835936E-3</v>
      </c>
      <c r="H72" s="18" t="s">
        <v>17</v>
      </c>
      <c r="K72" s="22"/>
    </row>
    <row r="73" spans="1:11" x14ac:dyDescent="0.25">
      <c r="A73" s="13"/>
      <c r="B73" s="14" t="s">
        <v>165</v>
      </c>
      <c r="C73" s="15" t="s">
        <v>166</v>
      </c>
      <c r="D73" s="15" t="s">
        <v>82</v>
      </c>
      <c r="E73" s="16">
        <v>101</v>
      </c>
      <c r="F73" s="16">
        <v>109706099</v>
      </c>
      <c r="G73" s="17">
        <f t="shared" si="2"/>
        <v>1.76728996673126E-2</v>
      </c>
      <c r="H73" s="18" t="s">
        <v>17</v>
      </c>
      <c r="K73" s="22"/>
    </row>
    <row r="74" spans="1:11" x14ac:dyDescent="0.25">
      <c r="A74" s="13"/>
      <c r="B74" s="14" t="s">
        <v>167</v>
      </c>
      <c r="C74" s="15" t="s">
        <v>168</v>
      </c>
      <c r="D74" s="15" t="s">
        <v>82</v>
      </c>
      <c r="E74" s="16">
        <v>15</v>
      </c>
      <c r="F74" s="16">
        <v>15541770</v>
      </c>
      <c r="G74" s="17">
        <f t="shared" si="2"/>
        <v>2.5036724882765995E-3</v>
      </c>
      <c r="H74" s="18" t="s">
        <v>17</v>
      </c>
      <c r="K74" s="22"/>
    </row>
    <row r="75" spans="1:11" x14ac:dyDescent="0.25">
      <c r="A75" s="13"/>
      <c r="B75" s="14" t="s">
        <v>169</v>
      </c>
      <c r="C75" s="15" t="s">
        <v>170</v>
      </c>
      <c r="D75" s="15" t="s">
        <v>82</v>
      </c>
      <c r="E75" s="16">
        <v>150</v>
      </c>
      <c r="F75" s="16">
        <v>153461100</v>
      </c>
      <c r="G75" s="17">
        <f t="shared" si="2"/>
        <v>2.4721530050352311E-2</v>
      </c>
      <c r="H75" s="18" t="s">
        <v>17</v>
      </c>
      <c r="K75" s="22"/>
    </row>
    <row r="76" spans="1:11" x14ac:dyDescent="0.25">
      <c r="A76" s="13"/>
      <c r="B76" s="14" t="s">
        <v>171</v>
      </c>
      <c r="C76" s="15" t="s">
        <v>172</v>
      </c>
      <c r="D76" s="15" t="s">
        <v>82</v>
      </c>
      <c r="E76" s="16">
        <v>22</v>
      </c>
      <c r="F76" s="16">
        <v>22731104</v>
      </c>
      <c r="G76" s="17">
        <f t="shared" si="2"/>
        <v>3.6618248573331196E-3</v>
      </c>
      <c r="H76" s="18" t="s">
        <v>17</v>
      </c>
      <c r="K76" s="22"/>
    </row>
    <row r="77" spans="1:11" x14ac:dyDescent="0.25">
      <c r="A77" s="13"/>
      <c r="B77" s="14" t="s">
        <v>173</v>
      </c>
      <c r="C77" s="15" t="s">
        <v>174</v>
      </c>
      <c r="D77" s="15" t="s">
        <v>82</v>
      </c>
      <c r="E77" s="16">
        <v>5</v>
      </c>
      <c r="F77" s="16">
        <v>4904760</v>
      </c>
      <c r="G77" s="17">
        <f t="shared" si="2"/>
        <v>7.9012317603461722E-4</v>
      </c>
      <c r="H77" s="18" t="s">
        <v>17</v>
      </c>
      <c r="K77" s="22"/>
    </row>
    <row r="78" spans="1:11" x14ac:dyDescent="0.25">
      <c r="A78" s="13"/>
      <c r="B78" s="14" t="s">
        <v>175</v>
      </c>
      <c r="C78" s="15" t="s">
        <v>176</v>
      </c>
      <c r="D78" s="15" t="s">
        <v>82</v>
      </c>
      <c r="E78" s="16">
        <v>440</v>
      </c>
      <c r="F78" s="16">
        <v>45778612</v>
      </c>
      <c r="G78" s="17">
        <f t="shared" si="2"/>
        <v>7.3746202276760622E-3</v>
      </c>
      <c r="H78" s="18" t="s">
        <v>17</v>
      </c>
      <c r="K78" s="22"/>
    </row>
    <row r="79" spans="1:11" x14ac:dyDescent="0.25">
      <c r="A79" s="13"/>
      <c r="B79" s="14" t="s">
        <v>177</v>
      </c>
      <c r="C79" s="15" t="s">
        <v>178</v>
      </c>
      <c r="D79" s="15" t="s">
        <v>82</v>
      </c>
      <c r="E79" s="16">
        <v>130</v>
      </c>
      <c r="F79" s="16">
        <v>13613561</v>
      </c>
      <c r="G79" s="17">
        <f t="shared" si="2"/>
        <v>2.1930512511236025E-3</v>
      </c>
      <c r="H79" s="18" t="s">
        <v>17</v>
      </c>
      <c r="K79" s="22"/>
    </row>
    <row r="80" spans="1:11" x14ac:dyDescent="0.25">
      <c r="A80" s="13"/>
      <c r="B80" s="14" t="s">
        <v>179</v>
      </c>
      <c r="C80" s="15" t="s">
        <v>180</v>
      </c>
      <c r="D80" s="15" t="s">
        <v>16</v>
      </c>
      <c r="E80" s="16">
        <v>20</v>
      </c>
      <c r="F80" s="16">
        <v>19273840</v>
      </c>
      <c r="G80" s="17">
        <f t="shared" si="2"/>
        <v>3.1048833531473604E-3</v>
      </c>
      <c r="H80" s="18" t="s">
        <v>17</v>
      </c>
      <c r="K80" s="22"/>
    </row>
    <row r="81" spans="1:11" x14ac:dyDescent="0.25">
      <c r="A81" s="13"/>
      <c r="B81" s="14" t="s">
        <v>181</v>
      </c>
      <c r="C81" s="15" t="s">
        <v>182</v>
      </c>
      <c r="D81" s="15" t="s">
        <v>16</v>
      </c>
      <c r="E81" s="16">
        <v>2500</v>
      </c>
      <c r="F81" s="16">
        <v>252751500</v>
      </c>
      <c r="G81" s="17">
        <f t="shared" si="2"/>
        <v>4.0716532088728816E-2</v>
      </c>
      <c r="H81" s="18" t="s">
        <v>17</v>
      </c>
      <c r="K81" s="22"/>
    </row>
    <row r="82" spans="1:11" x14ac:dyDescent="0.25">
      <c r="A82" s="13"/>
      <c r="B82" s="14" t="s">
        <v>183</v>
      </c>
      <c r="C82" s="15" t="s">
        <v>184</v>
      </c>
      <c r="D82" s="15" t="s">
        <v>16</v>
      </c>
      <c r="E82" s="16">
        <v>1500</v>
      </c>
      <c r="F82" s="16">
        <v>152748600</v>
      </c>
      <c r="G82" s="17">
        <f t="shared" si="2"/>
        <v>2.4606751190036073E-2</v>
      </c>
      <c r="H82" s="18" t="s">
        <v>17</v>
      </c>
      <c r="K82" s="22"/>
    </row>
    <row r="83" spans="1:11" x14ac:dyDescent="0.25">
      <c r="A83" s="13"/>
      <c r="B83" s="14" t="s">
        <v>185</v>
      </c>
      <c r="C83" s="15" t="s">
        <v>186</v>
      </c>
      <c r="D83" s="15" t="s">
        <v>82</v>
      </c>
      <c r="E83" s="16">
        <v>5</v>
      </c>
      <c r="F83" s="16">
        <v>5005640</v>
      </c>
      <c r="G83" s="17">
        <f t="shared" si="2"/>
        <v>8.0637425172402346E-4</v>
      </c>
      <c r="H83" s="18" t="s">
        <v>17</v>
      </c>
      <c r="K83" s="22"/>
    </row>
    <row r="84" spans="1:11" x14ac:dyDescent="0.25">
      <c r="A84" s="13"/>
      <c r="B84" s="14" t="s">
        <v>187</v>
      </c>
      <c r="C84" s="15" t="s">
        <v>188</v>
      </c>
      <c r="D84" s="15" t="s">
        <v>82</v>
      </c>
      <c r="E84" s="16">
        <v>4</v>
      </c>
      <c r="F84" s="16">
        <v>4176736</v>
      </c>
      <c r="G84" s="17">
        <f t="shared" si="2"/>
        <v>6.7284350585515356E-4</v>
      </c>
      <c r="H84" s="18" t="s">
        <v>17</v>
      </c>
      <c r="K84" s="22"/>
    </row>
    <row r="85" spans="1:11" x14ac:dyDescent="0.25">
      <c r="B85" s="14" t="s">
        <v>189</v>
      </c>
      <c r="C85" s="15" t="s">
        <v>190</v>
      </c>
      <c r="D85" s="15" t="s">
        <v>82</v>
      </c>
      <c r="E85" s="16">
        <v>9</v>
      </c>
      <c r="F85" s="16">
        <v>9386154</v>
      </c>
      <c r="G85" s="17">
        <f t="shared" si="2"/>
        <v>1.5120449949090325E-3</v>
      </c>
      <c r="H85" s="18" t="s">
        <v>17</v>
      </c>
    </row>
    <row r="86" spans="1:11" x14ac:dyDescent="0.25">
      <c r="B86" s="14" t="s">
        <v>191</v>
      </c>
      <c r="C86" s="15" t="s">
        <v>192</v>
      </c>
      <c r="D86" s="15" t="s">
        <v>82</v>
      </c>
      <c r="E86" s="16">
        <v>1000</v>
      </c>
      <c r="F86" s="16">
        <v>100558400</v>
      </c>
      <c r="G86" s="17">
        <f t="shared" si="2"/>
        <v>1.6199268136455086E-2</v>
      </c>
      <c r="H86" s="18" t="s">
        <v>17</v>
      </c>
    </row>
    <row r="87" spans="1:11" x14ac:dyDescent="0.25">
      <c r="B87" s="14" t="s">
        <v>193</v>
      </c>
      <c r="C87" s="15" t="s">
        <v>194</v>
      </c>
      <c r="D87" s="15" t="s">
        <v>82</v>
      </c>
      <c r="E87" s="16">
        <v>500</v>
      </c>
      <c r="F87" s="16">
        <v>50666300</v>
      </c>
      <c r="G87" s="17">
        <f t="shared" si="2"/>
        <v>8.1619932216709327E-3</v>
      </c>
      <c r="H87" s="18" t="s">
        <v>17</v>
      </c>
    </row>
    <row r="88" spans="1:11" x14ac:dyDescent="0.25">
      <c r="A88" s="23" t="s">
        <v>195</v>
      </c>
      <c r="B88" s="14" t="s">
        <v>196</v>
      </c>
      <c r="C88" s="15" t="s">
        <v>197</v>
      </c>
      <c r="D88" s="15" t="s">
        <v>82</v>
      </c>
      <c r="E88" s="16">
        <v>1500</v>
      </c>
      <c r="F88" s="16">
        <v>150161700</v>
      </c>
      <c r="G88" s="17">
        <f t="shared" si="2"/>
        <v>2.419001935319106E-2</v>
      </c>
      <c r="H88" s="18" t="s">
        <v>17</v>
      </c>
    </row>
    <row r="89" spans="1:11" x14ac:dyDescent="0.25">
      <c r="B89" s="14" t="s">
        <v>198</v>
      </c>
      <c r="C89" s="15" t="s">
        <v>199</v>
      </c>
      <c r="D89" s="15" t="s">
        <v>16</v>
      </c>
      <c r="E89" s="16">
        <v>1000</v>
      </c>
      <c r="F89" s="16">
        <v>100480800</v>
      </c>
      <c r="G89" s="17">
        <f t="shared" si="2"/>
        <v>1.6186767309001697E-2</v>
      </c>
      <c r="H89" s="18" t="s">
        <v>17</v>
      </c>
    </row>
    <row r="90" spans="1:11" x14ac:dyDescent="0.25">
      <c r="B90" s="14" t="s">
        <v>200</v>
      </c>
      <c r="C90" s="15" t="s">
        <v>201</v>
      </c>
      <c r="D90" s="15" t="s">
        <v>16</v>
      </c>
      <c r="E90" s="16">
        <v>500</v>
      </c>
      <c r="F90" s="16">
        <v>49882450</v>
      </c>
      <c r="G90" s="17">
        <f t="shared" si="2"/>
        <v>8.035720366009344E-3</v>
      </c>
      <c r="H90" s="18" t="s">
        <v>17</v>
      </c>
    </row>
    <row r="91" spans="1:11" x14ac:dyDescent="0.25">
      <c r="B91" s="14" t="s">
        <v>202</v>
      </c>
      <c r="C91" s="15" t="s">
        <v>203</v>
      </c>
      <c r="D91" s="15" t="s">
        <v>204</v>
      </c>
      <c r="E91" s="16">
        <v>52</v>
      </c>
      <c r="F91" s="16">
        <v>51960740</v>
      </c>
      <c r="G91" s="17">
        <f t="shared" si="2"/>
        <v>8.3705186222993531E-3</v>
      </c>
      <c r="H91" s="18" t="s">
        <v>21</v>
      </c>
    </row>
    <row r="92" spans="1:11" x14ac:dyDescent="0.25">
      <c r="A92" s="24" t="s">
        <v>205</v>
      </c>
      <c r="B92" s="14" t="s">
        <v>206</v>
      </c>
      <c r="C92" s="15" t="s">
        <v>207</v>
      </c>
      <c r="D92" s="15" t="s">
        <v>204</v>
      </c>
      <c r="E92" s="16">
        <v>20</v>
      </c>
      <c r="F92" s="16">
        <v>19778720</v>
      </c>
      <c r="G92" s="17">
        <f t="shared" si="2"/>
        <v>3.1862160563002886E-3</v>
      </c>
      <c r="H92" s="18" t="s">
        <v>30</v>
      </c>
    </row>
    <row r="93" spans="1:11" x14ac:dyDescent="0.25">
      <c r="B93" s="14" t="s">
        <v>208</v>
      </c>
      <c r="C93" s="15" t="s">
        <v>209</v>
      </c>
      <c r="D93" s="15" t="s">
        <v>16</v>
      </c>
      <c r="E93" s="16">
        <v>7</v>
      </c>
      <c r="F93" s="16">
        <v>7114772</v>
      </c>
      <c r="G93" s="17">
        <f t="shared" si="2"/>
        <v>1.1461409425542056E-3</v>
      </c>
      <c r="H93" s="18" t="s">
        <v>17</v>
      </c>
    </row>
    <row r="94" spans="1:11" x14ac:dyDescent="0.25">
      <c r="B94" s="14" t="s">
        <v>210</v>
      </c>
      <c r="C94" s="15" t="s">
        <v>211</v>
      </c>
      <c r="D94" s="15" t="s">
        <v>212</v>
      </c>
      <c r="E94" s="16">
        <v>8</v>
      </c>
      <c r="F94" s="16">
        <v>8028096</v>
      </c>
      <c r="G94" s="17">
        <f t="shared" si="2"/>
        <v>1.2932711710727551E-3</v>
      </c>
      <c r="H94" s="18" t="s">
        <v>17</v>
      </c>
    </row>
    <row r="95" spans="1:11" x14ac:dyDescent="0.25">
      <c r="B95" s="14" t="s">
        <v>213</v>
      </c>
      <c r="C95" s="15" t="s">
        <v>214</v>
      </c>
      <c r="D95" s="15" t="s">
        <v>212</v>
      </c>
      <c r="E95" s="16">
        <v>10</v>
      </c>
      <c r="F95" s="16">
        <v>9719540</v>
      </c>
      <c r="G95" s="17">
        <f t="shared" si="2"/>
        <v>1.5657511915762451E-3</v>
      </c>
      <c r="H95" s="18" t="s">
        <v>17</v>
      </c>
    </row>
    <row r="96" spans="1:11" x14ac:dyDescent="0.25">
      <c r="B96" s="14" t="s">
        <v>215</v>
      </c>
      <c r="C96" s="15" t="s">
        <v>216</v>
      </c>
      <c r="D96" s="15" t="s">
        <v>147</v>
      </c>
      <c r="E96" s="16">
        <v>17</v>
      </c>
      <c r="F96" s="16">
        <v>17228310</v>
      </c>
      <c r="G96" s="17">
        <f t="shared" si="2"/>
        <v>2.775362508034839E-3</v>
      </c>
      <c r="H96" s="18" t="s">
        <v>17</v>
      </c>
    </row>
    <row r="97" spans="1:8" x14ac:dyDescent="0.25">
      <c r="B97" s="14" t="s">
        <v>217</v>
      </c>
      <c r="C97" s="15" t="s">
        <v>218</v>
      </c>
      <c r="D97" s="15" t="s">
        <v>147</v>
      </c>
      <c r="E97" s="16">
        <v>2500</v>
      </c>
      <c r="F97" s="16">
        <v>249823250</v>
      </c>
      <c r="G97" s="17">
        <f t="shared" si="2"/>
        <v>4.0244811109471243E-2</v>
      </c>
      <c r="H97" s="18" t="s">
        <v>17</v>
      </c>
    </row>
    <row r="98" spans="1:8" x14ac:dyDescent="0.25">
      <c r="B98" s="14" t="s">
        <v>219</v>
      </c>
      <c r="C98" s="15" t="s">
        <v>220</v>
      </c>
      <c r="D98" s="15" t="s">
        <v>221</v>
      </c>
      <c r="E98" s="16">
        <v>2000</v>
      </c>
      <c r="F98" s="16">
        <v>199941800</v>
      </c>
      <c r="G98" s="17">
        <f t="shared" si="2"/>
        <v>3.2209251836599187E-2</v>
      </c>
      <c r="H98" s="18" t="s">
        <v>20</v>
      </c>
    </row>
    <row r="99" spans="1:8" x14ac:dyDescent="0.25">
      <c r="B99" s="14" t="s">
        <v>222</v>
      </c>
      <c r="C99" s="15" t="s">
        <v>223</v>
      </c>
      <c r="D99" s="15" t="s">
        <v>204</v>
      </c>
      <c r="E99" s="16">
        <v>100</v>
      </c>
      <c r="F99" s="16">
        <v>10024950</v>
      </c>
      <c r="G99" s="17">
        <f t="shared" si="2"/>
        <v>1.6149506466347459E-3</v>
      </c>
      <c r="H99" s="18" t="s">
        <v>20</v>
      </c>
    </row>
    <row r="100" spans="1:8" x14ac:dyDescent="0.25">
      <c r="B100" s="14" t="s">
        <v>224</v>
      </c>
      <c r="C100" s="15" t="s">
        <v>225</v>
      </c>
      <c r="D100" s="15" t="s">
        <v>204</v>
      </c>
      <c r="E100" s="16">
        <v>40</v>
      </c>
      <c r="F100" s="16">
        <v>8042256</v>
      </c>
      <c r="G100" s="17">
        <f t="shared" si="2"/>
        <v>1.2955522498967241E-3</v>
      </c>
      <c r="H100" s="18" t="s">
        <v>20</v>
      </c>
    </row>
    <row r="101" spans="1:8" x14ac:dyDescent="0.25">
      <c r="B101" s="14" t="s">
        <v>226</v>
      </c>
      <c r="C101" s="15" t="s">
        <v>227</v>
      </c>
      <c r="D101" s="15" t="s">
        <v>204</v>
      </c>
      <c r="E101" s="16">
        <v>140</v>
      </c>
      <c r="F101" s="16">
        <v>14413672</v>
      </c>
      <c r="G101" s="17">
        <f t="shared" si="2"/>
        <v>2.3219436422905978E-3</v>
      </c>
      <c r="H101" s="18" t="s">
        <v>33</v>
      </c>
    </row>
    <row r="102" spans="1:8" x14ac:dyDescent="0.25">
      <c r="B102" s="14" t="s">
        <v>228</v>
      </c>
      <c r="C102" s="15" t="s">
        <v>229</v>
      </c>
      <c r="D102" s="15" t="s">
        <v>204</v>
      </c>
      <c r="E102" s="16">
        <v>200</v>
      </c>
      <c r="F102" s="16">
        <v>20562340</v>
      </c>
      <c r="G102" s="17">
        <f t="shared" si="2"/>
        <v>3.3124518605403019E-3</v>
      </c>
      <c r="H102" s="18" t="s">
        <v>33</v>
      </c>
    </row>
    <row r="103" spans="1:8" x14ac:dyDescent="0.25">
      <c r="A103" s="23" t="s">
        <v>230</v>
      </c>
      <c r="B103" s="14" t="s">
        <v>231</v>
      </c>
      <c r="C103" s="15" t="s">
        <v>232</v>
      </c>
      <c r="D103" s="15" t="s">
        <v>204</v>
      </c>
      <c r="E103" s="16">
        <v>100</v>
      </c>
      <c r="F103" s="16">
        <v>10265840</v>
      </c>
      <c r="G103" s="17">
        <f t="shared" si="2"/>
        <v>1.6537563724755575E-3</v>
      </c>
      <c r="H103" s="18" t="s">
        <v>33</v>
      </c>
    </row>
    <row r="104" spans="1:8" x14ac:dyDescent="0.25">
      <c r="B104" s="14" t="s">
        <v>233</v>
      </c>
      <c r="C104" s="15" t="s">
        <v>234</v>
      </c>
      <c r="D104" s="15" t="s">
        <v>204</v>
      </c>
      <c r="E104" s="16">
        <v>100</v>
      </c>
      <c r="F104" s="16">
        <v>10249390</v>
      </c>
      <c r="G104" s="17">
        <f t="shared" si="2"/>
        <v>1.6511063903672037E-3</v>
      </c>
      <c r="H104" s="18" t="s">
        <v>33</v>
      </c>
    </row>
    <row r="105" spans="1:8" x14ac:dyDescent="0.25">
      <c r="B105" s="14" t="s">
        <v>235</v>
      </c>
      <c r="C105" s="15" t="s">
        <v>236</v>
      </c>
      <c r="D105" s="15" t="s">
        <v>204</v>
      </c>
      <c r="E105" s="16">
        <v>100</v>
      </c>
      <c r="F105" s="16">
        <v>10223420</v>
      </c>
      <c r="G105" s="17">
        <f t="shared" si="2"/>
        <v>1.6469228015918876E-3</v>
      </c>
      <c r="H105" s="18" t="s">
        <v>33</v>
      </c>
    </row>
    <row r="106" spans="1:8" x14ac:dyDescent="0.25">
      <c r="B106" s="14" t="s">
        <v>237</v>
      </c>
      <c r="C106" s="15" t="s">
        <v>238</v>
      </c>
      <c r="D106" s="15" t="s">
        <v>204</v>
      </c>
      <c r="E106" s="16">
        <v>100</v>
      </c>
      <c r="F106" s="16">
        <v>10206340</v>
      </c>
      <c r="G106" s="17">
        <f t="shared" si="2"/>
        <v>1.6441713308070437E-3</v>
      </c>
      <c r="H106" s="18" t="s">
        <v>33</v>
      </c>
    </row>
    <row r="107" spans="1:8" x14ac:dyDescent="0.25">
      <c r="B107" s="14" t="s">
        <v>239</v>
      </c>
      <c r="C107" s="15" t="s">
        <v>240</v>
      </c>
      <c r="D107" s="15" t="s">
        <v>204</v>
      </c>
      <c r="E107" s="16">
        <v>100</v>
      </c>
      <c r="F107" s="16">
        <v>10169000</v>
      </c>
      <c r="G107" s="17">
        <f t="shared" si="2"/>
        <v>1.6381561130607864E-3</v>
      </c>
      <c r="H107" s="18" t="s">
        <v>33</v>
      </c>
    </row>
    <row r="108" spans="1:8" x14ac:dyDescent="0.25">
      <c r="B108" s="14" t="s">
        <v>241</v>
      </c>
      <c r="C108" s="15" t="s">
        <v>242</v>
      </c>
      <c r="D108" s="15" t="s">
        <v>204</v>
      </c>
      <c r="E108" s="16">
        <v>100</v>
      </c>
      <c r="F108" s="16">
        <v>10125310</v>
      </c>
      <c r="G108" s="17">
        <f t="shared" si="2"/>
        <v>1.6311179538927635E-3</v>
      </c>
      <c r="H108" s="18" t="s">
        <v>33</v>
      </c>
    </row>
    <row r="109" spans="1:8" x14ac:dyDescent="0.25">
      <c r="A109" s="1" t="s">
        <v>243</v>
      </c>
      <c r="B109" s="14" t="s">
        <v>244</v>
      </c>
      <c r="C109" s="15" t="s">
        <v>245</v>
      </c>
      <c r="D109" s="15" t="s">
        <v>77</v>
      </c>
      <c r="E109" s="16">
        <v>17</v>
      </c>
      <c r="F109" s="16">
        <v>18537276</v>
      </c>
      <c r="G109" s="17">
        <f t="shared" si="2"/>
        <v>2.9862279475754748E-3</v>
      </c>
      <c r="H109" s="18" t="s">
        <v>17</v>
      </c>
    </row>
    <row r="110" spans="1:8" x14ac:dyDescent="0.25">
      <c r="A110" s="15" t="s">
        <v>246</v>
      </c>
      <c r="B110" s="14" t="s">
        <v>247</v>
      </c>
      <c r="C110" s="15" t="s">
        <v>248</v>
      </c>
      <c r="D110" s="15" t="s">
        <v>77</v>
      </c>
      <c r="E110" s="16">
        <v>22</v>
      </c>
      <c r="F110" s="16">
        <v>22723426</v>
      </c>
      <c r="G110" s="17">
        <f t="shared" si="2"/>
        <v>3.6605879842250381E-3</v>
      </c>
      <c r="H110" s="18" t="s">
        <v>17</v>
      </c>
    </row>
    <row r="111" spans="1:8" x14ac:dyDescent="0.25">
      <c r="B111" s="14" t="s">
        <v>249</v>
      </c>
      <c r="C111" s="15" t="s">
        <v>250</v>
      </c>
      <c r="D111" s="15" t="s">
        <v>77</v>
      </c>
      <c r="E111" s="16">
        <v>5</v>
      </c>
      <c r="F111" s="16">
        <v>4921075</v>
      </c>
      <c r="G111" s="17">
        <f t="shared" si="2"/>
        <v>7.9275141056943746E-4</v>
      </c>
      <c r="H111" s="18" t="s">
        <v>17</v>
      </c>
    </row>
    <row r="112" spans="1:8" x14ac:dyDescent="0.25">
      <c r="B112" s="14" t="s">
        <v>251</v>
      </c>
      <c r="C112" s="15" t="s">
        <v>252</v>
      </c>
      <c r="D112" s="15" t="s">
        <v>77</v>
      </c>
      <c r="E112" s="16">
        <v>50</v>
      </c>
      <c r="F112" s="16">
        <v>49747300</v>
      </c>
      <c r="G112" s="17">
        <f t="shared" si="2"/>
        <v>8.0139486285051489E-3</v>
      </c>
      <c r="H112" s="18" t="s">
        <v>17</v>
      </c>
    </row>
    <row r="113" spans="2:12" x14ac:dyDescent="0.25">
      <c r="B113" s="14" t="s">
        <v>253</v>
      </c>
      <c r="C113" s="15" t="s">
        <v>254</v>
      </c>
      <c r="D113" s="15" t="s">
        <v>77</v>
      </c>
      <c r="E113" s="16">
        <v>17</v>
      </c>
      <c r="F113" s="16">
        <v>16744252</v>
      </c>
      <c r="G113" s="17">
        <f t="shared" si="2"/>
        <v>2.6973840861864782E-3</v>
      </c>
      <c r="H113" s="18" t="s">
        <v>17</v>
      </c>
    </row>
    <row r="114" spans="2:12" x14ac:dyDescent="0.25">
      <c r="B114" s="14" t="s">
        <v>255</v>
      </c>
      <c r="C114" s="15" t="s">
        <v>256</v>
      </c>
      <c r="D114" s="15" t="s">
        <v>77</v>
      </c>
      <c r="E114" s="16">
        <v>3</v>
      </c>
      <c r="F114" s="16">
        <v>3016320</v>
      </c>
      <c r="G114" s="17">
        <f t="shared" si="2"/>
        <v>4.8590845185834508E-4</v>
      </c>
      <c r="H114" s="18" t="s">
        <v>17</v>
      </c>
    </row>
    <row r="115" spans="2:12" x14ac:dyDescent="0.25">
      <c r="B115" s="14" t="s">
        <v>257</v>
      </c>
      <c r="C115" s="15" t="s">
        <v>258</v>
      </c>
      <c r="D115" s="15" t="s">
        <v>77</v>
      </c>
      <c r="E115" s="16">
        <v>9</v>
      </c>
      <c r="F115" s="16">
        <v>8876115</v>
      </c>
      <c r="G115" s="17">
        <f t="shared" si="2"/>
        <v>1.4298812122608459E-3</v>
      </c>
      <c r="H115" s="18" t="s">
        <v>17</v>
      </c>
    </row>
    <row r="116" spans="2:12" x14ac:dyDescent="0.25">
      <c r="B116" s="14" t="s">
        <v>259</v>
      </c>
      <c r="C116" s="15" t="s">
        <v>260</v>
      </c>
      <c r="D116" s="15" t="s">
        <v>16</v>
      </c>
      <c r="E116" s="16">
        <v>500</v>
      </c>
      <c r="F116" s="16">
        <v>50541950</v>
      </c>
      <c r="G116" s="17">
        <f t="shared" si="2"/>
        <v>8.1419612900494251E-3</v>
      </c>
      <c r="H116" s="18" t="s">
        <v>17</v>
      </c>
    </row>
    <row r="117" spans="2:12" x14ac:dyDescent="0.25">
      <c r="B117" s="25"/>
      <c r="C117" s="25" t="s">
        <v>261</v>
      </c>
      <c r="D117" s="25"/>
      <c r="E117" s="26"/>
      <c r="F117" s="27">
        <f>SUM(F7:F116)</f>
        <v>5823946248.1999998</v>
      </c>
      <c r="G117" s="28">
        <f t="shared" si="2"/>
        <v>0.93819777250725356</v>
      </c>
      <c r="H117" s="29"/>
    </row>
    <row r="118" spans="2:12" x14ac:dyDescent="0.25">
      <c r="G118" s="30"/>
    </row>
    <row r="119" spans="2:12" x14ac:dyDescent="0.25">
      <c r="B119" s="31"/>
      <c r="C119" s="31" t="s">
        <v>262</v>
      </c>
      <c r="D119" s="31"/>
      <c r="E119" s="31"/>
      <c r="F119" s="31" t="s">
        <v>11</v>
      </c>
      <c r="G119" s="32" t="s">
        <v>12</v>
      </c>
      <c r="J119" s="33" t="s">
        <v>17</v>
      </c>
    </row>
    <row r="120" spans="2:12" x14ac:dyDescent="0.25">
      <c r="B120" s="34"/>
      <c r="C120" s="25" t="s">
        <v>263</v>
      </c>
      <c r="D120" s="15"/>
      <c r="E120" s="35"/>
      <c r="F120" s="36" t="s">
        <v>264</v>
      </c>
      <c r="G120" s="37">
        <v>0</v>
      </c>
      <c r="J120" s="38" t="s">
        <v>17</v>
      </c>
      <c r="L120" s="19" t="s">
        <v>17</v>
      </c>
    </row>
    <row r="121" spans="2:12" x14ac:dyDescent="0.25">
      <c r="B121" s="34" t="s">
        <v>265</v>
      </c>
      <c r="C121" s="25" t="s">
        <v>266</v>
      </c>
      <c r="D121" s="25"/>
      <c r="E121" s="26"/>
      <c r="F121" s="16">
        <v>190808465.28999999</v>
      </c>
      <c r="G121" s="37">
        <f>+F121/$F$129</f>
        <v>3.0737934294282659E-2</v>
      </c>
      <c r="J121" s="38" t="s">
        <v>17</v>
      </c>
      <c r="L121" s="19" t="s">
        <v>267</v>
      </c>
    </row>
    <row r="122" spans="2:12" x14ac:dyDescent="0.25">
      <c r="B122" s="34"/>
      <c r="C122" s="25" t="s">
        <v>268</v>
      </c>
      <c r="D122" s="15"/>
      <c r="E122" s="35"/>
      <c r="F122" s="26" t="s">
        <v>264</v>
      </c>
      <c r="G122" s="37">
        <v>0</v>
      </c>
      <c r="J122" s="38" t="s">
        <v>17</v>
      </c>
      <c r="L122" s="19" t="s">
        <v>267</v>
      </c>
    </row>
    <row r="123" spans="2:12" x14ac:dyDescent="0.25">
      <c r="B123" s="34"/>
      <c r="C123" s="25" t="s">
        <v>269</v>
      </c>
      <c r="D123" s="15"/>
      <c r="E123" s="35"/>
      <c r="F123" s="26" t="s">
        <v>264</v>
      </c>
      <c r="G123" s="37">
        <v>0</v>
      </c>
      <c r="J123" s="38" t="s">
        <v>267</v>
      </c>
      <c r="L123" s="19" t="s">
        <v>20</v>
      </c>
    </row>
    <row r="124" spans="2:12" x14ac:dyDescent="0.25">
      <c r="B124" s="34"/>
      <c r="C124" s="25" t="s">
        <v>270</v>
      </c>
      <c r="D124" s="15"/>
      <c r="E124" s="35"/>
      <c r="F124" s="26" t="s">
        <v>264</v>
      </c>
      <c r="G124" s="37">
        <v>0</v>
      </c>
      <c r="J124" s="38" t="s">
        <v>20</v>
      </c>
      <c r="L124" s="19" t="s">
        <v>26</v>
      </c>
    </row>
    <row r="125" spans="2:12" x14ac:dyDescent="0.25">
      <c r="B125" s="15" t="s">
        <v>205</v>
      </c>
      <c r="C125" s="15" t="s">
        <v>271</v>
      </c>
      <c r="D125" s="15"/>
      <c r="E125" s="35"/>
      <c r="F125" s="16">
        <v>192834367.25999999</v>
      </c>
      <c r="G125" s="37">
        <f>+F125/$F$129</f>
        <v>3.1064293198463738E-2</v>
      </c>
      <c r="J125" s="19" t="s">
        <v>26</v>
      </c>
      <c r="L125" s="21" t="s">
        <v>30</v>
      </c>
    </row>
    <row r="126" spans="2:12" x14ac:dyDescent="0.25">
      <c r="B126" s="34"/>
      <c r="C126" s="15"/>
      <c r="D126" s="15"/>
      <c r="E126" s="35"/>
      <c r="F126" s="36"/>
      <c r="G126" s="37"/>
      <c r="J126" s="19" t="s">
        <v>17</v>
      </c>
      <c r="L126" s="21" t="s">
        <v>33</v>
      </c>
    </row>
    <row r="127" spans="2:12" x14ac:dyDescent="0.25">
      <c r="B127" s="34"/>
      <c r="C127" s="15" t="s">
        <v>272</v>
      </c>
      <c r="D127" s="15"/>
      <c r="E127" s="35"/>
      <c r="F127" s="39">
        <f>SUM(F120:F126)</f>
        <v>383642832.54999995</v>
      </c>
      <c r="G127" s="37">
        <f>+F127/$F$129</f>
        <v>6.1802227492746394E-2</v>
      </c>
      <c r="J127" s="19" t="s">
        <v>17</v>
      </c>
      <c r="L127" s="21" t="s">
        <v>36</v>
      </c>
    </row>
    <row r="128" spans="2:12" x14ac:dyDescent="0.25">
      <c r="B128" s="34"/>
      <c r="C128" s="15"/>
      <c r="D128" s="15"/>
      <c r="E128" s="35"/>
      <c r="F128" s="39"/>
      <c r="G128" s="37"/>
    </row>
    <row r="129" spans="2:7" x14ac:dyDescent="0.25">
      <c r="B129" s="40"/>
      <c r="C129" s="41" t="s">
        <v>273</v>
      </c>
      <c r="D129" s="42"/>
      <c r="E129" s="43"/>
      <c r="F129" s="43">
        <f>+F127+F117</f>
        <v>6207589080.75</v>
      </c>
      <c r="G129" s="44">
        <v>1</v>
      </c>
    </row>
    <row r="130" spans="2:7" x14ac:dyDescent="0.25">
      <c r="F130" s="45"/>
    </row>
    <row r="131" spans="2:7" x14ac:dyDescent="0.25">
      <c r="C131" s="25" t="s">
        <v>274</v>
      </c>
      <c r="D131" s="46">
        <v>8.34</v>
      </c>
      <c r="F131" s="4">
        <v>0</v>
      </c>
    </row>
    <row r="132" spans="2:7" x14ac:dyDescent="0.25">
      <c r="C132" s="25" t="s">
        <v>275</v>
      </c>
      <c r="D132" s="46">
        <v>5.58</v>
      </c>
    </row>
    <row r="133" spans="2:7" x14ac:dyDescent="0.25">
      <c r="C133" s="25" t="s">
        <v>276</v>
      </c>
      <c r="D133" s="46">
        <v>7.43</v>
      </c>
    </row>
    <row r="134" spans="2:7" x14ac:dyDescent="0.25">
      <c r="C134" s="25" t="s">
        <v>277</v>
      </c>
      <c r="D134" s="47">
        <v>18.4117</v>
      </c>
    </row>
    <row r="135" spans="2:7" x14ac:dyDescent="0.25">
      <c r="C135" s="25" t="s">
        <v>278</v>
      </c>
      <c r="D135" s="47">
        <v>18.339500000000001</v>
      </c>
    </row>
    <row r="136" spans="2:7" x14ac:dyDescent="0.25">
      <c r="C136" s="25" t="s">
        <v>279</v>
      </c>
      <c r="D136" s="48"/>
    </row>
    <row r="137" spans="2:7" x14ac:dyDescent="0.25">
      <c r="C137" s="25" t="s">
        <v>280</v>
      </c>
      <c r="D137" s="49">
        <v>0</v>
      </c>
    </row>
    <row r="138" spans="2:7" x14ac:dyDescent="0.25">
      <c r="C138" s="25" t="s">
        <v>281</v>
      </c>
      <c r="D138" s="49">
        <v>0</v>
      </c>
      <c r="F138" s="45"/>
      <c r="G138" s="50"/>
    </row>
    <row r="139" spans="2:7" x14ac:dyDescent="0.25">
      <c r="B139" s="51"/>
      <c r="C139" s="13"/>
    </row>
    <row r="140" spans="2:7" x14ac:dyDescent="0.25">
      <c r="F140" s="4"/>
    </row>
    <row r="141" spans="2:7" x14ac:dyDescent="0.25">
      <c r="C141" s="31" t="s">
        <v>282</v>
      </c>
      <c r="D141" s="31"/>
      <c r="E141" s="31"/>
      <c r="F141" s="31"/>
      <c r="G141" s="52"/>
    </row>
    <row r="142" spans="2:7" x14ac:dyDescent="0.25">
      <c r="C142" s="31" t="s">
        <v>283</v>
      </c>
      <c r="D142" s="31"/>
      <c r="E142" s="31"/>
      <c r="F142" s="31" t="s">
        <v>11</v>
      </c>
      <c r="G142" s="52" t="s">
        <v>12</v>
      </c>
    </row>
    <row r="143" spans="2:7" x14ac:dyDescent="0.25">
      <c r="C143" s="25" t="s">
        <v>284</v>
      </c>
      <c r="D143" s="15"/>
      <c r="E143" s="35"/>
      <c r="F143" s="53">
        <f>SUMIF(Table1345676857[[Industry ]],A109,Table1345676857[Market Value])</f>
        <v>0</v>
      </c>
      <c r="G143" s="54">
        <f>+F143/$F$129</f>
        <v>0</v>
      </c>
    </row>
    <row r="144" spans="2:7" x14ac:dyDescent="0.25">
      <c r="C144" s="15" t="s">
        <v>285</v>
      </c>
      <c r="D144" s="15"/>
      <c r="E144" s="35"/>
      <c r="F144" s="53">
        <f>SUMIF(Table1345676857[[Industry ]],A110,Table1345676857[Market Value])</f>
        <v>0</v>
      </c>
      <c r="G144" s="54">
        <f>+F144/$F$129</f>
        <v>0</v>
      </c>
    </row>
    <row r="145" spans="3:8" x14ac:dyDescent="0.25">
      <c r="C145" s="15" t="s">
        <v>286</v>
      </c>
      <c r="D145" s="15"/>
      <c r="E145" s="35"/>
      <c r="F145" s="53">
        <f t="shared" ref="F145:F154" si="3">SUMIF($E$157:$E$166,C145,$H$157:$H$166)</f>
        <v>5496978523.1999998</v>
      </c>
      <c r="G145" s="54">
        <f>+F145/$F$129</f>
        <v>0.88552551589575512</v>
      </c>
    </row>
    <row r="146" spans="3:8" x14ac:dyDescent="0.25">
      <c r="C146" s="15" t="s">
        <v>287</v>
      </c>
      <c r="D146" s="15"/>
      <c r="E146" s="35"/>
      <c r="F146" s="53">
        <f t="shared" si="3"/>
        <v>0</v>
      </c>
      <c r="G146" s="54">
        <f t="shared" ref="G146:G154" si="4">+F146/$F$129</f>
        <v>0</v>
      </c>
    </row>
    <row r="147" spans="3:8" x14ac:dyDescent="0.25">
      <c r="C147" s="15" t="s">
        <v>288</v>
      </c>
      <c r="D147" s="15"/>
      <c r="E147" s="35"/>
      <c r="F147" s="53">
        <f t="shared" si="3"/>
        <v>125299485</v>
      </c>
      <c r="G147" s="54">
        <f>+F147/$F$129</f>
        <v>2.018488713896335E-2</v>
      </c>
    </row>
    <row r="148" spans="3:8" x14ac:dyDescent="0.25">
      <c r="C148" s="15" t="s">
        <v>289</v>
      </c>
      <c r="D148" s="15"/>
      <c r="E148" s="35"/>
      <c r="F148" s="53">
        <f t="shared" si="3"/>
        <v>201668240</v>
      </c>
      <c r="G148" s="54">
        <f t="shared" si="4"/>
        <v>3.2487369472535138E-2</v>
      </c>
    </row>
    <row r="149" spans="3:8" x14ac:dyDescent="0.25">
      <c r="C149" s="15" t="s">
        <v>290</v>
      </c>
      <c r="D149" s="15"/>
      <c r="E149" s="35"/>
      <c r="F149" s="53">
        <f t="shared" si="3"/>
        <v>0</v>
      </c>
      <c r="G149" s="54">
        <f t="shared" si="4"/>
        <v>0</v>
      </c>
    </row>
    <row r="150" spans="3:8" x14ac:dyDescent="0.25">
      <c r="C150" s="15" t="s">
        <v>291</v>
      </c>
      <c r="D150" s="15"/>
      <c r="E150" s="35"/>
      <c r="F150" s="53">
        <f t="shared" si="3"/>
        <v>0</v>
      </c>
      <c r="G150" s="54">
        <f t="shared" si="4"/>
        <v>0</v>
      </c>
    </row>
    <row r="151" spans="3:8" x14ac:dyDescent="0.25">
      <c r="C151" s="15" t="s">
        <v>292</v>
      </c>
      <c r="D151" s="15"/>
      <c r="E151" s="35"/>
      <c r="F151" s="53">
        <f t="shared" si="3"/>
        <v>0</v>
      </c>
      <c r="G151" s="54">
        <f t="shared" si="4"/>
        <v>0</v>
      </c>
    </row>
    <row r="152" spans="3:8" x14ac:dyDescent="0.25">
      <c r="C152" s="15" t="s">
        <v>293</v>
      </c>
      <c r="D152" s="15"/>
      <c r="E152" s="35"/>
      <c r="F152" s="53">
        <f t="shared" si="3"/>
        <v>0</v>
      </c>
      <c r="G152" s="54">
        <f t="shared" si="4"/>
        <v>0</v>
      </c>
    </row>
    <row r="153" spans="3:8" x14ac:dyDescent="0.25">
      <c r="C153" s="15" t="s">
        <v>294</v>
      </c>
      <c r="D153" s="15"/>
      <c r="E153" s="35"/>
      <c r="F153" s="53">
        <f t="shared" si="3"/>
        <v>0</v>
      </c>
      <c r="G153" s="55">
        <f t="shared" si="4"/>
        <v>0</v>
      </c>
    </row>
    <row r="154" spans="3:8" x14ac:dyDescent="0.25">
      <c r="C154" s="15" t="s">
        <v>295</v>
      </c>
      <c r="D154" s="15"/>
      <c r="E154" s="35"/>
      <c r="F154" s="53">
        <f t="shared" si="3"/>
        <v>0</v>
      </c>
      <c r="G154" s="55">
        <f t="shared" si="4"/>
        <v>0</v>
      </c>
    </row>
    <row r="155" spans="3:8" x14ac:dyDescent="0.25">
      <c r="C155" s="56" t="s">
        <v>296</v>
      </c>
      <c r="D155" s="15"/>
      <c r="E155" s="35"/>
      <c r="F155" s="57">
        <f>SUM(F143:F154)</f>
        <v>5823946248.1999998</v>
      </c>
      <c r="G155" s="58">
        <f>SUM(G143:G154)</f>
        <v>0.93819777250725367</v>
      </c>
      <c r="H155" s="59">
        <f>F117-H167</f>
        <v>0</v>
      </c>
    </row>
    <row r="157" spans="3:8" x14ac:dyDescent="0.25">
      <c r="E157" s="15" t="s">
        <v>286</v>
      </c>
      <c r="F157" s="15" t="s">
        <v>20</v>
      </c>
      <c r="G157" s="60">
        <f>H157/$F$129</f>
        <v>0.15656036869672754</v>
      </c>
      <c r="H157" s="20">
        <f t="shared" ref="H157:H166" si="5">SUMIF($H$7:$H$116,F157,$F$7:$F$116)</f>
        <v>971862435.20000005</v>
      </c>
    </row>
    <row r="158" spans="3:8" x14ac:dyDescent="0.25">
      <c r="C158" s="1" t="s">
        <v>286</v>
      </c>
      <c r="E158" s="15" t="s">
        <v>286</v>
      </c>
      <c r="F158" s="15" t="s">
        <v>297</v>
      </c>
      <c r="G158" s="60">
        <f t="shared" ref="G158:G166" si="6">H158/$F$129</f>
        <v>0</v>
      </c>
      <c r="H158" s="20">
        <f t="shared" si="5"/>
        <v>0</v>
      </c>
    </row>
    <row r="159" spans="3:8" x14ac:dyDescent="0.25">
      <c r="C159" s="1" t="s">
        <v>286</v>
      </c>
      <c r="E159" s="15" t="s">
        <v>286</v>
      </c>
      <c r="F159" s="19" t="s">
        <v>26</v>
      </c>
      <c r="G159" s="60">
        <f t="shared" si="6"/>
        <v>0</v>
      </c>
      <c r="H159" s="20">
        <f t="shared" si="5"/>
        <v>0</v>
      </c>
    </row>
    <row r="160" spans="3:8" x14ac:dyDescent="0.25">
      <c r="C160" s="1" t="s">
        <v>286</v>
      </c>
      <c r="E160" s="15" t="s">
        <v>286</v>
      </c>
      <c r="F160" s="21" t="s">
        <v>36</v>
      </c>
      <c r="G160" s="60">
        <f t="shared" si="6"/>
        <v>0</v>
      </c>
      <c r="H160" s="20">
        <f t="shared" si="5"/>
        <v>0</v>
      </c>
    </row>
    <row r="161" spans="3:8" x14ac:dyDescent="0.25">
      <c r="C161" s="1" t="s">
        <v>286</v>
      </c>
      <c r="E161" s="15" t="s">
        <v>286</v>
      </c>
      <c r="F161" s="15" t="s">
        <v>17</v>
      </c>
      <c r="G161" s="60">
        <f t="shared" si="6"/>
        <v>0.68523536797736517</v>
      </c>
      <c r="H161" s="20">
        <f t="shared" si="5"/>
        <v>4253659588</v>
      </c>
    </row>
    <row r="162" spans="3:8" x14ac:dyDescent="0.25">
      <c r="C162" s="1" t="s">
        <v>286</v>
      </c>
      <c r="E162" s="15" t="s">
        <v>288</v>
      </c>
      <c r="F162" s="15" t="s">
        <v>30</v>
      </c>
      <c r="G162" s="60">
        <f t="shared" si="6"/>
        <v>2.018488713896335E-2</v>
      </c>
      <c r="H162" s="20">
        <f t="shared" si="5"/>
        <v>125299485</v>
      </c>
    </row>
    <row r="163" spans="3:8" x14ac:dyDescent="0.25">
      <c r="C163" s="1" t="s">
        <v>288</v>
      </c>
      <c r="E163" s="15" t="s">
        <v>289</v>
      </c>
      <c r="F163" s="56" t="s">
        <v>21</v>
      </c>
      <c r="G163" s="60">
        <f t="shared" si="6"/>
        <v>8.3705186222993531E-3</v>
      </c>
      <c r="H163" s="20">
        <f t="shared" si="5"/>
        <v>51960740</v>
      </c>
    </row>
    <row r="164" spans="3:8" x14ac:dyDescent="0.25">
      <c r="C164" s="1" t="s">
        <v>289</v>
      </c>
      <c r="E164" s="15" t="s">
        <v>286</v>
      </c>
      <c r="F164" s="15" t="s">
        <v>33</v>
      </c>
      <c r="G164" s="60">
        <f t="shared" si="6"/>
        <v>4.3729779221662442E-2</v>
      </c>
      <c r="H164" s="20">
        <f t="shared" si="5"/>
        <v>271456500</v>
      </c>
    </row>
    <row r="165" spans="3:8" x14ac:dyDescent="0.25">
      <c r="C165" s="1" t="s">
        <v>286</v>
      </c>
      <c r="E165" s="15" t="s">
        <v>289</v>
      </c>
      <c r="F165" s="61" t="s">
        <v>131</v>
      </c>
      <c r="G165" s="60">
        <f t="shared" si="6"/>
        <v>2.4116850850235783E-2</v>
      </c>
      <c r="H165" s="20">
        <f t="shared" si="5"/>
        <v>149707500</v>
      </c>
    </row>
    <row r="166" spans="3:8" x14ac:dyDescent="0.25">
      <c r="C166" s="1" t="s">
        <v>289</v>
      </c>
      <c r="E166" s="15" t="s">
        <v>286</v>
      </c>
      <c r="F166" s="15" t="s">
        <v>298</v>
      </c>
      <c r="G166" s="60">
        <f t="shared" si="6"/>
        <v>0</v>
      </c>
      <c r="H166" s="20">
        <f t="shared" si="5"/>
        <v>0</v>
      </c>
    </row>
    <row r="167" spans="3:8" x14ac:dyDescent="0.25">
      <c r="C167" s="1" t="s">
        <v>286</v>
      </c>
      <c r="G167" s="62">
        <f>SUM(G157:G166)</f>
        <v>0.93819777250725356</v>
      </c>
      <c r="H167" s="63">
        <f>SUM(H157:H166)</f>
        <v>5823946248.1999998</v>
      </c>
    </row>
    <row r="168" spans="3:8" x14ac:dyDescent="0.25">
      <c r="H168" s="59">
        <f>+H167-F117</f>
        <v>0</v>
      </c>
    </row>
    <row r="172" spans="3:8" x14ac:dyDescent="0.25">
      <c r="F172" s="2"/>
    </row>
    <row r="173" spans="3:8" x14ac:dyDescent="0.25">
      <c r="F173" s="2"/>
    </row>
    <row r="174" spans="3:8" x14ac:dyDescent="0.25">
      <c r="F174" s="2"/>
    </row>
    <row r="175" spans="3:8" x14ac:dyDescent="0.25">
      <c r="F175" s="2"/>
    </row>
    <row r="176" spans="3:8" x14ac:dyDescent="0.25">
      <c r="F176" s="2"/>
    </row>
    <row r="177" spans="6:6" x14ac:dyDescent="0.25">
      <c r="F177" s="2"/>
    </row>
    <row r="178" spans="6:6" x14ac:dyDescent="0.25">
      <c r="F178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2024-12-04T05:13:59Z</dcterms:created>
  <dcterms:modified xsi:type="dcterms:W3CDTF">2024-12-04T05:14:22Z</dcterms:modified>
</cp:coreProperties>
</file>