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938AAC22-C35E-42CD-A768-195F661433BA}" xr6:coauthVersionLast="47" xr6:coauthVersionMax="47" xr10:uidLastSave="{00000000-0000-0000-0000-000000000000}"/>
  <bookViews>
    <workbookView xWindow="-120" yWindow="-120" windowWidth="20730" windowHeight="11040" xr2:uid="{7D991F25-C2CC-4386-B07A-491A7E16D7C2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 localSheetId="0">#REF!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F45" i="1" s="1"/>
  <c r="G45" i="1" s="1"/>
  <c r="H57" i="1"/>
  <c r="G57" i="1" s="1"/>
  <c r="H56" i="1"/>
  <c r="G56" i="1" s="1"/>
  <c r="H55" i="1"/>
  <c r="H64" i="1" s="1"/>
  <c r="F52" i="1"/>
  <c r="F51" i="1"/>
  <c r="F50" i="1"/>
  <c r="F49" i="1"/>
  <c r="F48" i="1"/>
  <c r="F47" i="1"/>
  <c r="G47" i="1" s="1"/>
  <c r="F46" i="1"/>
  <c r="G46" i="1" s="1"/>
  <c r="F44" i="1"/>
  <c r="F43" i="1"/>
  <c r="F42" i="1"/>
  <c r="F41" i="1"/>
  <c r="F25" i="1"/>
  <c r="F27" i="1" s="1"/>
  <c r="F15" i="1"/>
  <c r="G50" i="1" l="1"/>
  <c r="G19" i="1"/>
  <c r="G8" i="1"/>
  <c r="G15" i="1"/>
  <c r="G7" i="1"/>
  <c r="G49" i="1"/>
  <c r="G41" i="1"/>
  <c r="G10" i="1"/>
  <c r="G13" i="1"/>
  <c r="G61" i="1"/>
  <c r="G23" i="1"/>
  <c r="G9" i="1"/>
  <c r="G52" i="1"/>
  <c r="G48" i="1"/>
  <c r="G44" i="1"/>
  <c r="G12" i="1"/>
  <c r="G11" i="1"/>
  <c r="G59" i="1"/>
  <c r="G60" i="1"/>
  <c r="G42" i="1"/>
  <c r="G51" i="1"/>
  <c r="G43" i="1"/>
  <c r="G62" i="1"/>
  <c r="G63" i="1"/>
  <c r="G25" i="1"/>
  <c r="G58" i="1"/>
  <c r="G55" i="1"/>
  <c r="G64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<sst xmlns="http://schemas.openxmlformats.org/spreadsheetml/2006/main" count="105" uniqueCount="79">
  <si>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</si>
  <si>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FUND MANAGEMENT LIMITED</t>
  </si>
  <si>
    <t>A-TIER I</t>
  </si>
  <si>
    <t>SCHEME NAME</t>
  </si>
  <si>
    <t>Scheme A TIER I</t>
  </si>
  <si>
    <t>MONTH</t>
  </si>
  <si>
    <t>28-11-2025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</si>
  <si>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</si>
  <si>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</si>
  <si>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</si>
  <si>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</si>
  <si>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</si>
  <si>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</si>
  <si>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</si>
  <si>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</si>
  <si>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</si>
  <si>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</si>
  <si>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INE062A08462</t>
  </si>
  <si>
    <t>7.98 SBI Perpetual Call 24-10-2034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</si>
  <si>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</si>
  <si>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</si>
  <si>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</si>
  <si>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</si>
  <si>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</si>
  <si>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</si>
  <si>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</si>
  <si>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</si>
  <si>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</si>
  <si>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</si>
  <si>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</si>
  <si>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[ICRA]AA+</t>
  </si>
  <si>
    <t>INE476A08241</t>
  </si>
  <si>
    <t>8.27 Canara Bank Call 29.08.2029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</si>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</sst>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2" fillId="0" borderId="0" xfId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2" fillId="0" borderId="7" xfId="1" applyBorder="1" applyAlignment="1">
      <alignment vertical="top"/>
    </xf>
    <xf numFmtId="0" fontId="2" fillId="0" borderId="5" xfId="1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1" applyBorder="1" applyAlignment="1">
      <alignment horizontal="right" vertical="top"/>
    </xf>
    <xf numFmtId="9" fontId="1" fillId="0" borderId="5" xfId="3" applyFont="1" applyFill="1" applyBorder="1"/>
    <xf numFmtId="164" fontId="0" fillId="0" borderId="5" xfId="2" applyFont="1" applyBorder="1" applyAlignment="1">
      <alignment horizontal="right" vertical="top"/>
    </xf>
    <xf numFmtId="4" fontId="8" fillId="0" borderId="5" xfId="1" applyNumberFormat="1" applyFont="1" applyBorder="1" applyAlignment="1">
      <alignment horizontal="right" vertical="top"/>
    </xf>
    <xf numFmtId="10" fontId="8" fillId="0" borderId="5" xfId="3" applyNumberFormat="1" applyFont="1" applyBorder="1"/>
    <xf numFmtId="0" fontId="2" fillId="0" borderId="5" xfId="1" quotePrefix="1" applyBorder="1"/>
    <xf numFmtId="0" fontId="3" fillId="2" borderId="5" xfId="1" applyFont="1" applyFill="1" applyBorder="1"/>
    <xf numFmtId="9" fontId="3" fillId="2" borderId="5" xfId="3" applyFont="1" applyFill="1" applyBorder="1"/>
    <xf numFmtId="0" fontId="9" fillId="0" borderId="8" xfId="0" applyFont="1" applyBorder="1"/>
    <xf numFmtId="0" fontId="5" fillId="0" borderId="5" xfId="1" applyFont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10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0" fontId="5" fillId="0" borderId="0" xfId="1" applyFont="1"/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5" fillId="0" borderId="0" xfId="3" applyFont="1" applyFill="1" applyBorder="1"/>
    <xf numFmtId="164" fontId="9" fillId="0" borderId="0" xfId="2" quotePrefix="1" applyFont="1" applyFill="1" applyBorder="1"/>
    <xf numFmtId="164" fontId="11" fillId="0" borderId="0" xfId="2" applyFont="1" applyFill="1" applyBorder="1"/>
  </cellXfs>
  <cellStyles count="6">
    <cellStyle name="Comma 2 11" xfId="2" xr:uid="{2C9E03A7-DDD3-49D6-AB9D-DA308EDE4170}"/>
    <cellStyle name="Comma 3" xfId="4" xr:uid="{3CDEF6E9-3A56-44B7-856B-9F144B9A43CB}"/>
    <cellStyle name="Normal" xfId="0" builtinId="0"/>
    <cellStyle name="Normal 2 11" xfId="1" xr:uid="{B3C71947-13C4-4D13-81AB-1563421925EC}"/>
    <cellStyle name="Percent 2 10" xfId="5" xr:uid="{90557E26-3532-4180-AC11-76A2D4EFC02C}"/>
    <cellStyle name="Percent 3" xfId="3" xr:uid="{BE9DAFE5-76CB-42E8-A081-07797B2CD03A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Relationship Id="rId1" Type="http://schemas.openxmlformats.org/officeDocument/2006/relationships/externalLinkPath" Target="file:///Y:\PFRDA%20&amp;%20NPS%20Trust%20Communication%20April%202019%20Onwards\NPS%20Trust\2025-26\Monthly\8.%20November%202025\11.%20Website%20upload%20Portfolio%20report\Portfolio_ABSLPM_November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ACE5CA-413A-4463-B766-33FE5475582A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248B51CA-A5D3-4F01-A14A-500C912DC7D3}" name="ISIN No." dataDxfId="6"/>
    <tableColumn id="2" xr3:uid="{B81B2865-4DE0-4943-A261-F8FC26A6B313}" name="Name of the Instrument" dataDxfId="5"/>
    <tableColumn id="3" xr3:uid="{E6FEFC6F-7459-44A1-9BE7-29073D3B69F7}" name="Industry " dataDxfId="4"/>
    <tableColumn id="4" xr3:uid="{7361E773-D470-45C7-976E-29FA9601D68F}" name="Quantity" dataDxfId="3"/>
    <tableColumn id="5" xr3:uid="{9C2ADD74-3CC8-4052-93FC-2FE511C44F5A}" name="Market Value" dataDxfId="2"/>
    <tableColumn id="6" xr3:uid="{EDD53F70-F43F-410A-8B4A-DE5C15AEF738}" name="% of Portfolio" dataDxfId="1">
      <calculatedColumnFormula>+F7/$F$27</calculatedColumnFormula>
    </tableColumn>
    <tableColumn id="7" xr3:uid="{CC903B00-04CE-4EC7-A19A-EB61A276E27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654B-E0A4-4A99-923A-5B541B401A4C}">
  <sheetPr>
    <tabColor rgb="FF7030A0"/>
  </sheetPr>
  <dimension ref="A2:I67"/>
  <sheetViews>
    <sheetView showGridLines="0" tabSelected="1" zoomScaleNormal="100" zoomScaleSheetLayoutView="89" workbookViewId="0">
      <selection activeCell="D3" sqref="D3"/>
    </sheetView>
  </sheetViews>
  <sheetFormatPr defaultColWidth="9.140625"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9.42578125" style="1" bestFit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39480</v>
      </c>
      <c r="F7" s="16">
        <v>16850458.800000001</v>
      </c>
      <c r="G7" s="17">
        <f t="shared" ref="G7:G12" si="0">+F7/$F$27</f>
        <v>0.21882937909280165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</v>
      </c>
      <c r="F8" s="16">
        <v>10491440</v>
      </c>
      <c r="G8" s="17">
        <f t="shared" si="0"/>
        <v>0.13624764335730624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39265</v>
      </c>
      <c r="F9" s="16">
        <v>18167130.199999999</v>
      </c>
      <c r="G9" s="17">
        <f t="shared" si="0"/>
        <v>0.23592840223223388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1397832.8</v>
      </c>
      <c r="G10" s="17">
        <f t="shared" si="0"/>
        <v>1.8153029975632021E-2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1952100.27</v>
      </c>
      <c r="G11" s="17">
        <f t="shared" si="0"/>
        <v>2.5351053943468316E-2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10297050</v>
      </c>
      <c r="G12" s="17">
        <f t="shared" si="0"/>
        <v>0.13372318728719321</v>
      </c>
      <c r="H12" s="18" t="s">
        <v>30</v>
      </c>
    </row>
    <row r="13" spans="1:8" outlineLevel="1" x14ac:dyDescent="0.25">
      <c r="A13" s="13"/>
      <c r="B13" s="14" t="s">
        <v>31</v>
      </c>
      <c r="C13" s="15" t="s">
        <v>32</v>
      </c>
      <c r="D13" s="15" t="s">
        <v>19</v>
      </c>
      <c r="E13" s="16">
        <v>1</v>
      </c>
      <c r="F13" s="16">
        <v>10293170</v>
      </c>
      <c r="G13" s="17">
        <f>+F13/$F$27</f>
        <v>0.13367279946090566</v>
      </c>
      <c r="H13" s="18" t="s">
        <v>30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69449182.069999993</v>
      </c>
      <c r="G15" s="26">
        <f>+F15/$F$27</f>
        <v>0.9019054953495409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B19" s="31" t="s">
        <v>38</v>
      </c>
      <c r="C19" s="20" t="s">
        <v>39</v>
      </c>
      <c r="D19" s="20"/>
      <c r="E19" s="24"/>
      <c r="F19" s="16">
        <v>6478678.1299999999</v>
      </c>
      <c r="G19" s="34">
        <f>+F19/$F$27</f>
        <v>8.4135697986455607E-2</v>
      </c>
      <c r="H19" s="15"/>
    </row>
    <row r="20" spans="1:8" x14ac:dyDescent="0.25"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1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B23" s="15" t="s">
        <v>42</v>
      </c>
      <c r="C23" s="15" t="s">
        <v>44</v>
      </c>
      <c r="D23" s="15"/>
      <c r="E23" s="32"/>
      <c r="F23" s="16">
        <v>1074866.17</v>
      </c>
      <c r="G23" s="34">
        <f>+F23/$F$27</f>
        <v>1.3958806664003579E-2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5">
        <f>SUM(F18:F24)</f>
        <v>7553544.2999999998</v>
      </c>
      <c r="G25" s="34">
        <f>+F25/$F$27</f>
        <v>9.8094504650459186E-2</v>
      </c>
      <c r="H25" s="15"/>
    </row>
    <row r="26" spans="1:8" x14ac:dyDescent="0.25">
      <c r="B26" s="31"/>
      <c r="C26" s="15"/>
      <c r="D26" s="15"/>
      <c r="E26" s="32"/>
      <c r="F26" s="35"/>
      <c r="G26" s="34"/>
      <c r="H26" s="15"/>
    </row>
    <row r="27" spans="1:8" x14ac:dyDescent="0.25">
      <c r="B27" s="36"/>
      <c r="C27" s="37" t="s">
        <v>46</v>
      </c>
      <c r="D27" s="38"/>
      <c r="E27" s="39"/>
      <c r="F27" s="39">
        <f>+F25+F15</f>
        <v>77002726.36999999</v>
      </c>
      <c r="G27" s="40">
        <v>1</v>
      </c>
      <c r="H27" s="15"/>
    </row>
    <row r="28" spans="1:8" x14ac:dyDescent="0.25">
      <c r="F28" s="41"/>
    </row>
    <row r="29" spans="1:8" x14ac:dyDescent="0.25">
      <c r="C29" s="20" t="s">
        <v>47</v>
      </c>
      <c r="D29" s="42">
        <v>97.628591063862984</v>
      </c>
      <c r="F29" s="4">
        <v>0</v>
      </c>
    </row>
    <row r="30" spans="1:8" x14ac:dyDescent="0.25">
      <c r="C30" s="20" t="s">
        <v>48</v>
      </c>
      <c r="D30" s="42">
        <v>13.177885092417281</v>
      </c>
    </row>
    <row r="31" spans="1:8" x14ac:dyDescent="0.25">
      <c r="C31" s="20" t="s">
        <v>49</v>
      </c>
      <c r="D31" s="42">
        <v>7.9281142153240101</v>
      </c>
    </row>
    <row r="32" spans="1:8" x14ac:dyDescent="0.25">
      <c r="C32" s="20" t="s">
        <v>50</v>
      </c>
      <c r="D32" s="43">
        <v>18.8217</v>
      </c>
    </row>
    <row r="33" spans="1:8" x14ac:dyDescent="0.25">
      <c r="A33" s="30" t="s">
        <v>51</v>
      </c>
      <c r="C33" s="20" t="s">
        <v>52</v>
      </c>
      <c r="D33" s="43">
        <v>18.671900000000001</v>
      </c>
    </row>
    <row r="34" spans="1:8" x14ac:dyDescent="0.25">
      <c r="C34" s="20" t="s">
        <v>53</v>
      </c>
      <c r="D34" s="44">
        <v>0</v>
      </c>
    </row>
    <row r="35" spans="1:8" x14ac:dyDescent="0.25">
      <c r="C35" s="20" t="s">
        <v>54</v>
      </c>
      <c r="D35" s="45">
        <v>0</v>
      </c>
    </row>
    <row r="36" spans="1:8" x14ac:dyDescent="0.25">
      <c r="C36" s="20" t="s">
        <v>55</v>
      </c>
      <c r="D36" s="45">
        <v>0</v>
      </c>
      <c r="F36" s="41"/>
      <c r="G36" s="46"/>
    </row>
    <row r="37" spans="1:8" x14ac:dyDescent="0.25">
      <c r="B37" s="47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48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31" t="s">
        <v>59</v>
      </c>
      <c r="C41" s="20" t="s">
        <v>60</v>
      </c>
      <c r="D41" s="15"/>
      <c r="E41" s="32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31081660</v>
      </c>
      <c r="G45" s="50">
        <f t="shared" si="1"/>
        <v>0.4036436301054051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9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9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9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9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9" x14ac:dyDescent="0.25">
      <c r="E55" s="48" t="s">
        <v>62</v>
      </c>
      <c r="F55" s="48" t="s">
        <v>72</v>
      </c>
      <c r="G55" s="51">
        <f>H55/$F$27</f>
        <v>0</v>
      </c>
      <c r="H55" s="48">
        <f t="shared" ref="H55:H63" si="2">SUMIF($H$7:$H$13,F55,$F$7:$F$13)</f>
        <v>0</v>
      </c>
      <c r="I55" s="48"/>
    </row>
    <row r="56" spans="3:9" x14ac:dyDescent="0.25">
      <c r="E56" s="48" t="s">
        <v>62</v>
      </c>
      <c r="F56" s="48" t="s">
        <v>73</v>
      </c>
      <c r="G56" s="51">
        <f t="shared" ref="G56:G63" si="3">H56/$F$27</f>
        <v>0</v>
      </c>
      <c r="H56" s="48">
        <f t="shared" si="2"/>
        <v>0</v>
      </c>
      <c r="I56" s="48"/>
    </row>
    <row r="57" spans="3:9" x14ac:dyDescent="0.25">
      <c r="E57" s="48" t="s">
        <v>62</v>
      </c>
      <c r="F57" s="48" t="s">
        <v>74</v>
      </c>
      <c r="G57" s="51">
        <f t="shared" si="3"/>
        <v>0</v>
      </c>
      <c r="H57" s="48">
        <f t="shared" si="2"/>
        <v>0</v>
      </c>
      <c r="I57" s="48"/>
    </row>
    <row r="58" spans="3:9" x14ac:dyDescent="0.25">
      <c r="E58" s="48" t="s">
        <v>64</v>
      </c>
      <c r="F58" s="48" t="s">
        <v>30</v>
      </c>
      <c r="G58" s="51">
        <f t="shared" si="3"/>
        <v>0.26739598674809884</v>
      </c>
      <c r="H58" s="48">
        <f t="shared" si="2"/>
        <v>20590220</v>
      </c>
      <c r="I58" s="48"/>
    </row>
    <row r="59" spans="3:9" x14ac:dyDescent="0.25">
      <c r="E59" s="48" t="s">
        <v>64</v>
      </c>
      <c r="F59" s="52" t="s">
        <v>20</v>
      </c>
      <c r="G59" s="51">
        <f t="shared" si="3"/>
        <v>0.13624764335730624</v>
      </c>
      <c r="H59" s="48">
        <f t="shared" si="2"/>
        <v>10491440</v>
      </c>
      <c r="I59" s="48"/>
    </row>
    <row r="60" spans="3:9" x14ac:dyDescent="0.25">
      <c r="E60" s="48" t="s">
        <v>65</v>
      </c>
      <c r="F60" s="48" t="s">
        <v>75</v>
      </c>
      <c r="G60" s="51">
        <f t="shared" si="3"/>
        <v>0</v>
      </c>
      <c r="H60" s="48">
        <f t="shared" si="2"/>
        <v>0</v>
      </c>
      <c r="I60" s="48"/>
    </row>
    <row r="61" spans="3:9" x14ac:dyDescent="0.25">
      <c r="E61" s="48" t="s">
        <v>62</v>
      </c>
      <c r="F61" s="48" t="s">
        <v>76</v>
      </c>
      <c r="G61" s="51">
        <f t="shared" si="3"/>
        <v>0</v>
      </c>
      <c r="H61" s="48">
        <f t="shared" si="2"/>
        <v>0</v>
      </c>
      <c r="I61" s="48"/>
    </row>
    <row r="62" spans="3:9" x14ac:dyDescent="0.25">
      <c r="E62" s="48" t="s">
        <v>65</v>
      </c>
      <c r="F62" s="48" t="s">
        <v>77</v>
      </c>
      <c r="G62" s="51">
        <f t="shared" si="3"/>
        <v>0</v>
      </c>
      <c r="H62" s="48">
        <f t="shared" si="2"/>
        <v>0</v>
      </c>
      <c r="I62" s="48"/>
    </row>
    <row r="63" spans="3:9" x14ac:dyDescent="0.25">
      <c r="E63" s="48" t="s">
        <v>62</v>
      </c>
      <c r="F63" s="48" t="s">
        <v>78</v>
      </c>
      <c r="G63" s="51">
        <f t="shared" si="3"/>
        <v>0</v>
      </c>
      <c r="H63" s="48">
        <f t="shared" si="2"/>
        <v>0</v>
      </c>
      <c r="I63" s="48"/>
    </row>
    <row r="64" spans="3:9" x14ac:dyDescent="0.25">
      <c r="E64" s="53"/>
      <c r="F64" s="48"/>
      <c r="G64" s="51">
        <f>SUM(G55:G63)</f>
        <v>0.40364363010540505</v>
      </c>
      <c r="H64" s="48">
        <f>SUM(H55:H63)</f>
        <v>31081660</v>
      </c>
      <c r="I64" s="48"/>
    </row>
    <row r="65" spans="5:9" x14ac:dyDescent="0.25">
      <c r="E65" s="53"/>
      <c r="F65" s="48"/>
      <c r="G65" s="51"/>
      <c r="H65" s="48"/>
      <c r="I65" s="48"/>
    </row>
    <row r="66" spans="5:9" x14ac:dyDescent="0.25">
      <c r="E66" s="53"/>
      <c r="F66" s="52">
        <v>0</v>
      </c>
      <c r="G66" s="51"/>
      <c r="H66" s="48"/>
      <c r="I66" s="48"/>
    </row>
    <row r="67" spans="5:9" x14ac:dyDescent="0.25">
      <c r="E67" s="53"/>
      <c r="F67" s="48"/>
      <c r="G67" s="51"/>
      <c r="H67" s="48"/>
      <c r="I67" s="48"/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2025-12-02T11:31:34Z</dcterms:created>
  <dcterms:modified xsi:type="dcterms:W3CDTF">2025-12-02T11:31:37Z</dcterms:modified>
</cp:coreProperties>
</file>