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1" documentId="8_{0572443A-19D3-408F-BC57-9ACAD818624B}" xr6:coauthVersionLast="47" xr6:coauthVersionMax="47" xr10:uidLastSave="{18765618-E140-4455-8FAA-CE51F2E3F7A0}"/>
  <bookViews>
    <workbookView xWindow="-120" yWindow="-120" windowWidth="20730" windowHeight="11040" xr2:uid="{7023DED1-8B12-4BEB-9D47-338E684DD366}"/>
  </bookViews>
  <sheets>
    <sheet name="Port_SRE" sheetId="1" r:id="rId1"/>
  </sheets>
  <externalReferences>
    <externalReference r:id="rId2"/>
  </externalReferences>
  <definedNames>
    <definedName name="_xlnm._FilterDatabase" localSheetId="0" hidden="1">Port_SRE!$C$6:$H$25</definedName>
    <definedName name="IN" localSheetId="0">#REF!</definedName>
    <definedName name="IN">#REF!</definedName>
    <definedName name="_xlnm.Print_Area" localSheetId="0">Port_SRE!$B$2:$G$53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F57" i="1" s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F63" i="1"/>
  <c r="F62" i="1"/>
  <c r="F61" i="1"/>
  <c r="F60" i="1"/>
  <c r="F59" i="1"/>
  <c r="F58" i="1"/>
  <c r="F56" i="1"/>
  <c r="F55" i="1"/>
  <c r="F54" i="1"/>
  <c r="F53" i="1"/>
  <c r="F52" i="1"/>
  <c r="F36" i="1"/>
  <c r="F26" i="1"/>
  <c r="F38" i="1" l="1"/>
  <c r="G30" i="1" l="1"/>
  <c r="G12" i="1"/>
  <c r="G11" i="1"/>
  <c r="G60" i="1"/>
  <c r="G56" i="1"/>
  <c r="G52" i="1"/>
  <c r="G10" i="1"/>
  <c r="G8" i="1"/>
  <c r="G14" i="1"/>
  <c r="G34" i="1"/>
  <c r="G13" i="1"/>
  <c r="G17" i="1"/>
  <c r="G9" i="1"/>
  <c r="G16" i="1"/>
  <c r="G15" i="1"/>
  <c r="G7" i="1"/>
  <c r="G59" i="1"/>
  <c r="G26" i="1"/>
  <c r="G54" i="1"/>
  <c r="G57" i="1"/>
  <c r="G53" i="1"/>
  <c r="G61" i="1"/>
  <c r="G36" i="1"/>
  <c r="G58" i="1"/>
  <c r="G62" i="1"/>
  <c r="G55" i="1"/>
  <c r="G63" i="1"/>
</calcChain>
</file>

<file path=xl/sharedStrings.xml><?xml version="1.0" encoding="utf-8"?>
<sst xmlns="http://schemas.openxmlformats.org/spreadsheetml/2006/main" count="111" uniqueCount="90">
  <si>
    <t>NAME OF PENSION FUND</t>
  </si>
  <si>
    <t>ADITYA BIRLA SUN LIFE PENSION FUND MANAGEMENT LIMITED</t>
  </si>
  <si>
    <t>ABSLPL-SRE</t>
  </si>
  <si>
    <t>SCHEME NAME</t>
  </si>
  <si>
    <t>MONTH</t>
  </si>
  <si>
    <t>28-11-2025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</si>
  <si>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</si>
  <si>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</si>
  <si>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</si>
  <si>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</si>
  <si>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</si>
  <si>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</si>
  <si>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</si>
  <si>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</si>
  <si>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</si>
  <si>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</si>
  <si>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</si>
  <si>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</si>
  <si>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</si>
  <si>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INE040A01034</t>
  </si>
  <si>
    <t>HDFC BANK LTD</t>
  </si>
  <si>
    <t>Monetary intermediation of commercial banks, saving banks. postal savings</t>
  </si>
  <si>
    <t>INE062A01020</t>
  </si>
  <si>
    <t>STATE BANK OF INDIA</t>
  </si>
  <si>
    <t>INE090A01021</t>
  </si>
  <si>
    <t>ICICI BANK LTD</t>
  </si>
  <si>
    <t>INE200M01039</t>
  </si>
  <si>
    <t>VARUN INDUSTRIES LIMITED</t>
  </si>
  <si>
    <t>Manufacture of aerated drinks</t>
  </si>
  <si>
    <t>INE216A01030</t>
  </si>
  <si>
    <t>Britannia Industries Limited</t>
  </si>
  <si>
    <t>Manufacture of biscuits, cakes, pastries, rusks etc.</t>
  </si>
  <si>
    <t>INE257A01026</t>
  </si>
  <si>
    <t>Bharat Heavy Electricals Limited</t>
  </si>
  <si>
    <t>Manufacture of other steam generators (except central heating hot water boilers), n.e.c.</t>
  </si>
  <si>
    <t>INE298A01020</t>
  </si>
  <si>
    <t>CUMMINS INDIA LIMITED</t>
  </si>
  <si>
    <t>Manufacture of engines and turbines, except aircraft, vehicle</t>
  </si>
  <si>
    <t>INE795G01014</t>
  </si>
  <si>
    <t>HDFC LIFE INSURANCE COMPANY LTD</t>
  </si>
  <si>
    <t>Life insurance</t>
  </si>
  <si>
    <t>INE860A01027</t>
  </si>
  <si>
    <t>HCL Technologies Limited</t>
  </si>
  <si>
    <t>CSG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</si>
  <si>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</si>
  <si>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</si>
  <si>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</si>
  <si>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</si>
  <si>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</si>
  <si>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</si>
  <si>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</si>
  <si>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</si>
  <si>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</si>
  <si>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</si>
  <si>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</si>
  <si>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</si>
  <si>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</si>
  <si>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</si>
  <si>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</si>
  <si>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</si>
  <si>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</si>
  <si>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</si>
  <si>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</si>
  <si>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</si>
  <si>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</si>
  <si>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</si>
  <si>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</si>
  <si>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</si>
  <si>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</si>
  <si>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</si>
  <si>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</si>
  <si>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</si>
  <si>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</si>
  <si>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</si>
  <si>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</si>
  <si>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</si>
  <si>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</si>
  <si>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</si>
  <si>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</si>
  <si>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</si>
  <si>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</si>
  <si>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</si>
  <si>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</si>
  <si>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</si>
  <si>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</si>
  <si>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</si>
  <si>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</si>
  <si>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</si>
  <si>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</si>
  <si>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Scheme Secure Retirement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</si>
</sst>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0" fontId="5" fillId="0" borderId="0" xfId="1" applyFont="1"/>
    <xf numFmtId="0" fontId="4" fillId="2" borderId="1" xfId="1" applyFont="1" applyFill="1" applyBorder="1"/>
    <xf numFmtId="0" fontId="4" fillId="2" borderId="2" xfId="1" applyFont="1" applyFill="1" applyBorder="1"/>
    <xf numFmtId="164" fontId="4" fillId="2" borderId="2" xfId="2" applyFont="1" applyFill="1" applyBorder="1"/>
    <xf numFmtId="0" fontId="4" fillId="2" borderId="3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5" fillId="0" borderId="4" xfId="1" applyFont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6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3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3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  <xf numFmtId="164" fontId="7" fillId="0" borderId="0" xfId="2" applyFont="1" applyFill="1" applyBorder="1"/>
  </cellXfs>
  <cellStyles count="4">
    <cellStyle name="Comma 2 11" xfId="2" xr:uid="{95347D06-D77D-4820-BD75-6C534E88066F}"/>
    <cellStyle name="Normal" xfId="0" builtinId="0"/>
    <cellStyle name="Normal 2 11" xfId="1" xr:uid="{93926C23-3094-4C06-BDD2-1BEC421A5DB8}"/>
    <cellStyle name="Percent 2 10" xfId="3" xr:uid="{BD97B66F-8657-4902-93CC-2CC3FF2A3DE6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Relationship Id="rId1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81D2A7-0253-4E1A-9569-86563B390BDF}" name="Table1345676816" displayName="Table1345676816" ref="B6:H25" totalsRowShown="0" headerRowDxfId="11" dataDxfId="10" headerRowBorderDxfId="8" tableBorderDxfId="9" totalsRowBorderDxfId="7">
  <sortState xmlns:xlrd2="http://schemas.microsoft.com/office/spreadsheetml/2017/richdata2" ref="B7:H19">
    <sortCondition descending="1" ref="F6:F19"/>
  </sortState>
  <tableColumns count="7">
    <tableColumn id="1" xr3:uid="{7981E9DF-8E24-4432-9A4A-DABE27F34A8D}" name="ISIN No." dataDxfId="6"/>
    <tableColumn id="2" xr3:uid="{F78D3FC9-F9D0-42E9-A6E3-E609511FC56C}" name="Name of the Instrument" dataDxfId="5"/>
    <tableColumn id="3" xr3:uid="{71580C41-4645-448F-82C6-D87F1A3C75AB}" name="Industry " dataDxfId="4"/>
    <tableColumn id="4" xr3:uid="{E5E00B69-C9E0-4F33-907C-0847BB1B921A}" name="Quantity" dataDxfId="3"/>
    <tableColumn id="5" xr3:uid="{147C6464-8182-45DB-924C-24533831E24C}" name="Market Value" dataDxfId="2"/>
    <tableColumn id="6" xr3:uid="{06C93C7E-C88C-4AB2-B0D1-22786F2BB01C}" name="% of Portfolio" dataDxfId="1">
      <calculatedColumnFormula>+F7/$F$38</calculatedColumnFormula>
    </tableColumn>
    <tableColumn id="7" xr3:uid="{FFDF64FB-098B-4809-B69F-99604E7BEFA1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11A39-3488-4495-8257-A27D1C531B67}">
  <sheetPr>
    <tabColor rgb="FF7030A0"/>
  </sheetPr>
  <dimension ref="A2:I74"/>
  <sheetViews>
    <sheetView showGridLines="0" tabSelected="1" topLeftCell="C1" zoomScaleNormal="100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60.85546875" style="1" customWidth="1"/>
    <col min="5" max="5" width="19.42578125" style="4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2</v>
      </c>
      <c r="B3" s="2" t="s">
        <v>3</v>
      </c>
      <c r="D3" s="2" t="s">
        <v>89</v>
      </c>
    </row>
    <row r="4" spans="1:8" x14ac:dyDescent="0.25">
      <c r="B4" s="2" t="s">
        <v>4</v>
      </c>
      <c r="D4" s="2" t="s">
        <v>5</v>
      </c>
    </row>
    <row r="6" spans="1:8" x14ac:dyDescent="0.25">
      <c r="B6" s="6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7" t="s">
        <v>11</v>
      </c>
      <c r="H6" s="9" t="s">
        <v>12</v>
      </c>
    </row>
    <row r="7" spans="1:8" x14ac:dyDescent="0.25">
      <c r="A7" s="10"/>
      <c r="B7" s="11" t="s">
        <v>13</v>
      </c>
      <c r="C7" s="12" t="s">
        <v>14</v>
      </c>
      <c r="D7" s="12" t="s">
        <v>15</v>
      </c>
      <c r="E7" s="13">
        <v>39</v>
      </c>
      <c r="F7" s="13">
        <v>60843.9</v>
      </c>
      <c r="G7" s="14">
        <f t="shared" ref="G7:G17" si="0">+F7/$F$38</f>
        <v>2.7745301778647587E-2</v>
      </c>
      <c r="H7" s="15"/>
    </row>
    <row r="8" spans="1:8" x14ac:dyDescent="0.25">
      <c r="A8" s="10"/>
      <c r="B8" s="11" t="s">
        <v>16</v>
      </c>
      <c r="C8" s="12" t="s">
        <v>17</v>
      </c>
      <c r="D8" s="12" t="s">
        <v>18</v>
      </c>
      <c r="E8" s="13">
        <v>15</v>
      </c>
      <c r="F8" s="13">
        <v>61044</v>
      </c>
      <c r="G8" s="14">
        <f t="shared" si="0"/>
        <v>2.7836548968356127E-2</v>
      </c>
      <c r="H8" s="15"/>
    </row>
    <row r="9" spans="1:8" x14ac:dyDescent="0.25">
      <c r="A9" s="10"/>
      <c r="B9" s="11" t="s">
        <v>19</v>
      </c>
      <c r="C9" s="12" t="s">
        <v>20</v>
      </c>
      <c r="D9" s="12" t="s">
        <v>21</v>
      </c>
      <c r="E9" s="13">
        <v>60</v>
      </c>
      <c r="F9" s="13">
        <v>60456</v>
      </c>
      <c r="G9" s="14">
        <f t="shared" si="0"/>
        <v>2.7568416296948724E-2</v>
      </c>
      <c r="H9" s="15"/>
    </row>
    <row r="10" spans="1:8" x14ac:dyDescent="0.25">
      <c r="A10" s="10"/>
      <c r="B10" s="11" t="s">
        <v>22</v>
      </c>
      <c r="C10" s="12" t="s">
        <v>23</v>
      </c>
      <c r="D10" s="12" t="s">
        <v>21</v>
      </c>
      <c r="E10" s="13">
        <v>62</v>
      </c>
      <c r="F10" s="13">
        <v>60698</v>
      </c>
      <c r="G10" s="14">
        <f t="shared" si="0"/>
        <v>2.7678770219534764E-2</v>
      </c>
      <c r="H10" s="15"/>
    </row>
    <row r="11" spans="1:8" x14ac:dyDescent="0.25">
      <c r="A11" s="10"/>
      <c r="B11" s="11" t="s">
        <v>24</v>
      </c>
      <c r="C11" s="12" t="s">
        <v>25</v>
      </c>
      <c r="D11" s="12" t="s">
        <v>21</v>
      </c>
      <c r="E11" s="13">
        <v>50</v>
      </c>
      <c r="F11" s="13">
        <v>69440</v>
      </c>
      <c r="G11" s="14">
        <f t="shared" si="0"/>
        <v>3.1665191670969289E-2</v>
      </c>
      <c r="H11" s="15"/>
    </row>
    <row r="12" spans="1:8" x14ac:dyDescent="0.25">
      <c r="A12" s="10"/>
      <c r="B12" s="11" t="s">
        <v>26</v>
      </c>
      <c r="C12" s="12" t="s">
        <v>27</v>
      </c>
      <c r="D12" s="12" t="s">
        <v>28</v>
      </c>
      <c r="E12" s="13">
        <v>50</v>
      </c>
      <c r="F12" s="13">
        <v>24077.5</v>
      </c>
      <c r="G12" s="14">
        <f t="shared" si="0"/>
        <v>1.0979531285394055E-2</v>
      </c>
      <c r="H12" s="15"/>
    </row>
    <row r="13" spans="1:8" x14ac:dyDescent="0.25">
      <c r="A13" s="10"/>
      <c r="B13" s="11" t="s">
        <v>29</v>
      </c>
      <c r="C13" s="12" t="s">
        <v>30</v>
      </c>
      <c r="D13" s="12" t="s">
        <v>31</v>
      </c>
      <c r="E13" s="13">
        <v>5</v>
      </c>
      <c r="F13" s="13">
        <v>29230</v>
      </c>
      <c r="G13" s="14">
        <f t="shared" si="0"/>
        <v>1.3329112219793094E-2</v>
      </c>
      <c r="H13" s="15"/>
    </row>
    <row r="14" spans="1:8" x14ac:dyDescent="0.25">
      <c r="A14" s="10"/>
      <c r="B14" s="11" t="s">
        <v>32</v>
      </c>
      <c r="C14" s="12" t="s">
        <v>33</v>
      </c>
      <c r="D14" s="12" t="s">
        <v>34</v>
      </c>
      <c r="E14" s="13">
        <v>65</v>
      </c>
      <c r="F14" s="13">
        <v>18905.25</v>
      </c>
      <c r="G14" s="14">
        <f t="shared" si="0"/>
        <v>8.6209441940897497E-3</v>
      </c>
      <c r="H14" s="15"/>
    </row>
    <row r="15" spans="1:8" x14ac:dyDescent="0.25">
      <c r="A15" s="10"/>
      <c r="B15" s="11" t="s">
        <v>35</v>
      </c>
      <c r="C15" s="12" t="s">
        <v>36</v>
      </c>
      <c r="D15" s="12" t="s">
        <v>37</v>
      </c>
      <c r="E15" s="13">
        <v>5</v>
      </c>
      <c r="F15" s="13">
        <v>22396.5</v>
      </c>
      <c r="G15" s="14">
        <f t="shared" si="0"/>
        <v>1.0212981930571194E-2</v>
      </c>
      <c r="H15" s="15"/>
    </row>
    <row r="16" spans="1:8" x14ac:dyDescent="0.25">
      <c r="A16" s="10"/>
      <c r="B16" s="11" t="s">
        <v>38</v>
      </c>
      <c r="C16" s="12" t="s">
        <v>39</v>
      </c>
      <c r="D16" s="12" t="s">
        <v>40</v>
      </c>
      <c r="E16" s="13">
        <v>23</v>
      </c>
      <c r="F16" s="13">
        <v>17578.900000000001</v>
      </c>
      <c r="G16" s="14">
        <f t="shared" si="0"/>
        <v>8.016118056808786E-3</v>
      </c>
      <c r="H16" s="15"/>
    </row>
    <row r="17" spans="1:8" x14ac:dyDescent="0.25">
      <c r="A17" s="10"/>
      <c r="B17" s="11" t="s">
        <v>41</v>
      </c>
      <c r="C17" s="12" t="s">
        <v>42</v>
      </c>
      <c r="D17" s="12" t="s">
        <v>15</v>
      </c>
      <c r="E17" s="13">
        <v>18</v>
      </c>
      <c r="F17" s="13">
        <v>29235.599999999999</v>
      </c>
      <c r="G17" s="14">
        <f t="shared" si="0"/>
        <v>1.3331665864282687E-2</v>
      </c>
      <c r="H17" s="15"/>
    </row>
    <row r="18" spans="1:8" x14ac:dyDescent="0.25">
      <c r="A18" s="10"/>
      <c r="B18" s="11"/>
      <c r="C18" s="12"/>
      <c r="D18" s="12"/>
      <c r="E18" s="13"/>
      <c r="F18" s="13"/>
      <c r="G18" s="14"/>
      <c r="H18" s="15"/>
    </row>
    <row r="19" spans="1:8" x14ac:dyDescent="0.25">
      <c r="A19" s="10"/>
      <c r="B19" s="11"/>
      <c r="C19" s="12"/>
      <c r="D19" s="12"/>
      <c r="E19" s="13"/>
      <c r="F19" s="13"/>
      <c r="G19" s="14"/>
      <c r="H19" s="15"/>
    </row>
    <row r="20" spans="1:8" x14ac:dyDescent="0.25">
      <c r="B20" s="11"/>
      <c r="C20" s="12"/>
      <c r="D20" s="12"/>
      <c r="E20" s="13"/>
      <c r="F20" s="13"/>
      <c r="G20" s="14"/>
      <c r="H20" s="15"/>
    </row>
    <row r="21" spans="1:8" x14ac:dyDescent="0.25">
      <c r="B21" s="11"/>
      <c r="C21" s="12"/>
      <c r="D21" s="12"/>
      <c r="E21" s="13"/>
      <c r="F21" s="13"/>
      <c r="G21" s="14"/>
      <c r="H21" s="15"/>
    </row>
    <row r="22" spans="1:8" x14ac:dyDescent="0.25">
      <c r="B22" s="11"/>
      <c r="C22" s="12"/>
      <c r="D22" s="12"/>
      <c r="E22" s="13"/>
      <c r="F22" s="13"/>
      <c r="G22" s="14"/>
      <c r="H22" s="15"/>
    </row>
    <row r="23" spans="1:8" x14ac:dyDescent="0.25">
      <c r="A23" s="16" t="s">
        <v>43</v>
      </c>
      <c r="B23" s="11"/>
      <c r="C23" s="12"/>
      <c r="D23" s="12"/>
      <c r="E23" s="13"/>
      <c r="F23" s="13"/>
      <c r="G23" s="14"/>
      <c r="H23" s="15"/>
    </row>
    <row r="24" spans="1:8" x14ac:dyDescent="0.25">
      <c r="A24" s="16" t="s">
        <v>44</v>
      </c>
      <c r="B24" s="11"/>
      <c r="C24" s="12"/>
      <c r="D24" s="12"/>
      <c r="E24" s="13"/>
      <c r="F24" s="13"/>
      <c r="G24" s="14"/>
      <c r="H24" s="15"/>
    </row>
    <row r="25" spans="1:8" x14ac:dyDescent="0.25">
      <c r="B25" s="11"/>
      <c r="C25" s="12"/>
      <c r="D25" s="12"/>
      <c r="E25" s="13"/>
      <c r="F25" s="13"/>
      <c r="G25" s="14"/>
      <c r="H25" s="15"/>
    </row>
    <row r="26" spans="1:8" x14ac:dyDescent="0.25">
      <c r="B26" s="17"/>
      <c r="C26" s="17" t="s">
        <v>45</v>
      </c>
      <c r="D26" s="17"/>
      <c r="E26" s="18"/>
      <c r="F26" s="19">
        <f>SUM(F7:F25)</f>
        <v>453905.65</v>
      </c>
      <c r="G26" s="20">
        <f>+F26/$F$38</f>
        <v>0.20698458248539608</v>
      </c>
      <c r="H26" s="21"/>
    </row>
    <row r="28" spans="1:8" x14ac:dyDescent="0.25">
      <c r="B28" s="22"/>
      <c r="C28" s="22" t="s">
        <v>46</v>
      </c>
      <c r="D28" s="22"/>
      <c r="E28" s="22"/>
      <c r="F28" s="22" t="s">
        <v>10</v>
      </c>
      <c r="G28" s="22" t="s">
        <v>11</v>
      </c>
      <c r="H28" s="22" t="s">
        <v>12</v>
      </c>
    </row>
    <row r="29" spans="1:8" x14ac:dyDescent="0.25">
      <c r="B29" s="16"/>
      <c r="C29" s="17" t="s">
        <v>47</v>
      </c>
      <c r="D29" s="12"/>
      <c r="E29" s="23"/>
      <c r="F29" s="24" t="s">
        <v>48</v>
      </c>
      <c r="G29" s="23">
        <v>0</v>
      </c>
      <c r="H29" s="12"/>
    </row>
    <row r="30" spans="1:8" x14ac:dyDescent="0.25">
      <c r="B30" s="16" t="s">
        <v>49</v>
      </c>
      <c r="C30" s="17" t="s">
        <v>50</v>
      </c>
      <c r="D30" s="17"/>
      <c r="E30" s="18"/>
      <c r="F30" s="13">
        <v>1738912.98</v>
      </c>
      <c r="G30" s="20">
        <f>+F30/$F$38</f>
        <v>0.79295813379660696</v>
      </c>
      <c r="H30" s="12"/>
    </row>
    <row r="31" spans="1:8" x14ac:dyDescent="0.25">
      <c r="B31" s="16"/>
      <c r="C31" s="17" t="s">
        <v>51</v>
      </c>
      <c r="D31" s="12"/>
      <c r="E31" s="23"/>
      <c r="F31" s="18" t="s">
        <v>48</v>
      </c>
      <c r="G31" s="23">
        <v>0</v>
      </c>
      <c r="H31" s="12"/>
    </row>
    <row r="32" spans="1:8" x14ac:dyDescent="0.25">
      <c r="B32" s="16"/>
      <c r="C32" s="17" t="s">
        <v>52</v>
      </c>
      <c r="D32" s="12"/>
      <c r="E32" s="23"/>
      <c r="F32" s="18" t="s">
        <v>48</v>
      </c>
      <c r="G32" s="23">
        <v>0</v>
      </c>
      <c r="H32" s="12"/>
    </row>
    <row r="33" spans="2:8" x14ac:dyDescent="0.25">
      <c r="B33" s="16"/>
      <c r="C33" s="17" t="s">
        <v>53</v>
      </c>
      <c r="D33" s="12"/>
      <c r="E33" s="23"/>
      <c r="F33" s="18" t="s">
        <v>48</v>
      </c>
      <c r="G33" s="23">
        <v>0</v>
      </c>
      <c r="H33" s="12"/>
    </row>
    <row r="34" spans="2:8" x14ac:dyDescent="0.25">
      <c r="B34" s="12" t="s">
        <v>54</v>
      </c>
      <c r="C34" s="12" t="s">
        <v>55</v>
      </c>
      <c r="D34" s="12"/>
      <c r="E34" s="23"/>
      <c r="F34" s="13">
        <v>125.62</v>
      </c>
      <c r="G34" s="20">
        <f>+F34/$F$38</f>
        <v>5.7283717996934945E-5</v>
      </c>
      <c r="H34" s="12"/>
    </row>
    <row r="35" spans="2:8" x14ac:dyDescent="0.25">
      <c r="B35" s="16"/>
      <c r="C35" s="12"/>
      <c r="D35" s="12"/>
      <c r="E35" s="23"/>
      <c r="F35" s="24"/>
      <c r="G35" s="20"/>
      <c r="H35" s="12"/>
    </row>
    <row r="36" spans="2:8" x14ac:dyDescent="0.25">
      <c r="B36" s="16"/>
      <c r="C36" s="12" t="s">
        <v>56</v>
      </c>
      <c r="D36" s="12"/>
      <c r="E36" s="23"/>
      <c r="F36" s="25">
        <f>SUM(F29:F35)</f>
        <v>1739038.6</v>
      </c>
      <c r="G36" s="20">
        <f>+F36/$F$38</f>
        <v>0.79301541751460403</v>
      </c>
      <c r="H36" s="12"/>
    </row>
    <row r="37" spans="2:8" x14ac:dyDescent="0.25">
      <c r="B37" s="16"/>
      <c r="C37" s="12"/>
      <c r="D37" s="12"/>
      <c r="E37" s="23"/>
      <c r="F37" s="25"/>
      <c r="G37" s="26"/>
      <c r="H37" s="12"/>
    </row>
    <row r="38" spans="2:8" x14ac:dyDescent="0.25">
      <c r="B38" s="27"/>
      <c r="C38" s="28" t="s">
        <v>57</v>
      </c>
      <c r="D38" s="29"/>
      <c r="E38" s="30"/>
      <c r="F38" s="30">
        <f>+F36+F26</f>
        <v>2192944.25</v>
      </c>
      <c r="G38" s="31">
        <v>1</v>
      </c>
      <c r="H38" s="12"/>
    </row>
    <row r="39" spans="2:8" x14ac:dyDescent="0.25">
      <c r="F39" s="32">
        <v>0</v>
      </c>
    </row>
    <row r="40" spans="2:8" x14ac:dyDescent="0.25">
      <c r="C40" s="17" t="s">
        <v>58</v>
      </c>
      <c r="D40" s="33"/>
      <c r="F40" s="4"/>
    </row>
    <row r="41" spans="2:8" x14ac:dyDescent="0.25">
      <c r="C41" s="17" t="s">
        <v>59</v>
      </c>
      <c r="D41" s="33"/>
    </row>
    <row r="42" spans="2:8" x14ac:dyDescent="0.25">
      <c r="C42" s="17" t="s">
        <v>60</v>
      </c>
      <c r="D42" s="33"/>
    </row>
    <row r="43" spans="2:8" x14ac:dyDescent="0.25">
      <c r="C43" s="17" t="s">
        <v>61</v>
      </c>
      <c r="D43" s="34">
        <v>10.1326</v>
      </c>
    </row>
    <row r="44" spans="2:8" x14ac:dyDescent="0.25">
      <c r="C44" s="17" t="s">
        <v>62</v>
      </c>
      <c r="D44" s="34">
        <v>10.0303</v>
      </c>
    </row>
    <row r="45" spans="2:8" x14ac:dyDescent="0.25">
      <c r="C45" s="17" t="s">
        <v>63</v>
      </c>
      <c r="D45" s="35"/>
    </row>
    <row r="46" spans="2:8" x14ac:dyDescent="0.25">
      <c r="C46" s="17" t="s">
        <v>64</v>
      </c>
      <c r="D46" s="36">
        <v>0</v>
      </c>
    </row>
    <row r="47" spans="2:8" x14ac:dyDescent="0.25">
      <c r="C47" s="17" t="s">
        <v>65</v>
      </c>
      <c r="D47" s="36">
        <v>0</v>
      </c>
      <c r="F47" s="32"/>
      <c r="G47" s="37"/>
    </row>
    <row r="48" spans="2:8" x14ac:dyDescent="0.25">
      <c r="B48" s="38"/>
      <c r="C48" s="10"/>
    </row>
    <row r="49" spans="3:8" x14ac:dyDescent="0.25">
      <c r="F49" s="4"/>
    </row>
    <row r="50" spans="3:8" x14ac:dyDescent="0.25">
      <c r="C50" s="22" t="s">
        <v>66</v>
      </c>
      <c r="D50" s="22"/>
      <c r="E50" s="22"/>
      <c r="F50" s="22"/>
      <c r="G50" s="22"/>
      <c r="H50" s="22"/>
    </row>
    <row r="51" spans="3:8" x14ac:dyDescent="0.25">
      <c r="C51" s="22" t="s">
        <v>67</v>
      </c>
      <c r="D51" s="22"/>
      <c r="E51" s="22"/>
      <c r="F51" s="22" t="s">
        <v>10</v>
      </c>
      <c r="G51" s="22" t="s">
        <v>11</v>
      </c>
      <c r="H51" s="22" t="s">
        <v>12</v>
      </c>
    </row>
    <row r="52" spans="3:8" x14ac:dyDescent="0.25">
      <c r="C52" s="17" t="s">
        <v>68</v>
      </c>
      <c r="D52" s="12"/>
      <c r="E52" s="23"/>
      <c r="F52" s="39">
        <f>SUMIF(Table1345676816[[Industry ]],A23,Table1345676816[Market Value])</f>
        <v>0</v>
      </c>
      <c r="G52" s="40">
        <f>+F52/$F$38</f>
        <v>0</v>
      </c>
      <c r="H52" s="12"/>
    </row>
    <row r="53" spans="3:8" x14ac:dyDescent="0.25">
      <c r="C53" s="12" t="s">
        <v>69</v>
      </c>
      <c r="D53" s="12"/>
      <c r="E53" s="23"/>
      <c r="F53" s="39">
        <f>SUMIF(Table1345676816[[Industry ]],A24,Table1345676816[Market Value])</f>
        <v>0</v>
      </c>
      <c r="G53" s="40">
        <f>+F53/$F$38</f>
        <v>0</v>
      </c>
      <c r="H53" s="12"/>
    </row>
    <row r="54" spans="3:8" x14ac:dyDescent="0.25">
      <c r="C54" s="12" t="s">
        <v>70</v>
      </c>
      <c r="D54" s="12"/>
      <c r="E54" s="23"/>
      <c r="F54" s="39">
        <f>SUMIF($E$66:$E$73,C54,H66:H73)</f>
        <v>0</v>
      </c>
      <c r="G54" s="40">
        <f>+F54/$F$38</f>
        <v>0</v>
      </c>
      <c r="H54" s="12"/>
    </row>
    <row r="55" spans="3:8" x14ac:dyDescent="0.25">
      <c r="C55" s="12" t="s">
        <v>71</v>
      </c>
      <c r="D55" s="12"/>
      <c r="E55" s="23"/>
      <c r="F55" s="39">
        <f t="shared" ref="F55:F63" si="1">SUMIF($E$66:$E$73,C55,H67:H74)</f>
        <v>0</v>
      </c>
      <c r="G55" s="40">
        <f t="shared" ref="G55:G63" si="2">+F55/$F$38</f>
        <v>0</v>
      </c>
      <c r="H55" s="12"/>
    </row>
    <row r="56" spans="3:8" x14ac:dyDescent="0.25">
      <c r="C56" s="12" t="s">
        <v>72</v>
      </c>
      <c r="D56" s="12"/>
      <c r="E56" s="23"/>
      <c r="F56" s="39">
        <f t="shared" si="1"/>
        <v>0</v>
      </c>
      <c r="G56" s="40">
        <f t="shared" si="2"/>
        <v>0</v>
      </c>
      <c r="H56" s="12"/>
    </row>
    <row r="57" spans="3:8" x14ac:dyDescent="0.25">
      <c r="C57" s="12" t="s">
        <v>73</v>
      </c>
      <c r="D57" s="12"/>
      <c r="E57" s="23"/>
      <c r="F57" s="39">
        <f t="shared" si="1"/>
        <v>0</v>
      </c>
      <c r="G57" s="40">
        <f t="shared" si="2"/>
        <v>0</v>
      </c>
      <c r="H57" s="12"/>
    </row>
    <row r="58" spans="3:8" x14ac:dyDescent="0.25">
      <c r="C58" s="12" t="s">
        <v>74</v>
      </c>
      <c r="D58" s="12"/>
      <c r="E58" s="23"/>
      <c r="F58" s="39">
        <f t="shared" si="1"/>
        <v>0</v>
      </c>
      <c r="G58" s="40">
        <f t="shared" si="2"/>
        <v>0</v>
      </c>
      <c r="H58" s="12"/>
    </row>
    <row r="59" spans="3:8" x14ac:dyDescent="0.25">
      <c r="C59" s="12" t="s">
        <v>75</v>
      </c>
      <c r="D59" s="12"/>
      <c r="E59" s="23"/>
      <c r="F59" s="39">
        <f t="shared" si="1"/>
        <v>0</v>
      </c>
      <c r="G59" s="40">
        <f t="shared" si="2"/>
        <v>0</v>
      </c>
      <c r="H59" s="12"/>
    </row>
    <row r="60" spans="3:8" x14ac:dyDescent="0.25">
      <c r="C60" s="12" t="s">
        <v>76</v>
      </c>
      <c r="D60" s="12"/>
      <c r="E60" s="23"/>
      <c r="F60" s="39">
        <f t="shared" si="1"/>
        <v>0</v>
      </c>
      <c r="G60" s="40">
        <f t="shared" si="2"/>
        <v>0</v>
      </c>
      <c r="H60" s="12"/>
    </row>
    <row r="61" spans="3:8" x14ac:dyDescent="0.25">
      <c r="C61" s="12" t="s">
        <v>77</v>
      </c>
      <c r="D61" s="12"/>
      <c r="E61" s="23"/>
      <c r="F61" s="39">
        <f>SUMIF($E$66:$E$73,C61,H73:H80)</f>
        <v>0</v>
      </c>
      <c r="G61" s="40">
        <f t="shared" si="2"/>
        <v>0</v>
      </c>
      <c r="H61" s="12"/>
    </row>
    <row r="62" spans="3:8" x14ac:dyDescent="0.25">
      <c r="C62" s="12" t="s">
        <v>78</v>
      </c>
      <c r="D62" s="12"/>
      <c r="E62" s="23"/>
      <c r="F62" s="39">
        <f t="shared" si="1"/>
        <v>0</v>
      </c>
      <c r="G62" s="40">
        <f t="shared" si="2"/>
        <v>0</v>
      </c>
      <c r="H62" s="12"/>
    </row>
    <row r="63" spans="3:8" x14ac:dyDescent="0.25">
      <c r="C63" s="12" t="s">
        <v>79</v>
      </c>
      <c r="D63" s="12"/>
      <c r="E63" s="23"/>
      <c r="F63" s="39">
        <f t="shared" si="1"/>
        <v>0</v>
      </c>
      <c r="G63" s="40">
        <f t="shared" si="2"/>
        <v>0</v>
      </c>
      <c r="H63" s="12"/>
    </row>
    <row r="65" spans="4:9" x14ac:dyDescent="0.25">
      <c r="D65" s="5"/>
      <c r="E65" s="41"/>
      <c r="F65" s="5"/>
      <c r="G65" s="5"/>
      <c r="H65" s="5"/>
      <c r="I65" s="5"/>
    </row>
    <row r="66" spans="4:9" x14ac:dyDescent="0.25">
      <c r="D66" s="5"/>
      <c r="E66" s="5" t="s">
        <v>70</v>
      </c>
      <c r="F66" s="5" t="s">
        <v>80</v>
      </c>
      <c r="G66" s="5">
        <f t="shared" ref="G66:G73" si="3">SUMIF($H$7:$H$19,F66,$E$7:$E$19)</f>
        <v>0</v>
      </c>
      <c r="H66" s="5">
        <f t="shared" ref="H66:H73" si="4">SUMIF($H$7:$H$19,F66,$F$7:$F$19)</f>
        <v>0</v>
      </c>
      <c r="I66" s="5"/>
    </row>
    <row r="67" spans="4:9" x14ac:dyDescent="0.25">
      <c r="D67" s="5"/>
      <c r="E67" s="5" t="s">
        <v>70</v>
      </c>
      <c r="F67" s="5" t="s">
        <v>81</v>
      </c>
      <c r="G67" s="5">
        <f t="shared" si="3"/>
        <v>0</v>
      </c>
      <c r="H67" s="5">
        <f t="shared" si="4"/>
        <v>0</v>
      </c>
      <c r="I67" s="5"/>
    </row>
    <row r="68" spans="4:9" x14ac:dyDescent="0.25">
      <c r="D68" s="5"/>
      <c r="E68" s="5" t="s">
        <v>70</v>
      </c>
      <c r="F68" s="5" t="s">
        <v>82</v>
      </c>
      <c r="G68" s="5">
        <f t="shared" si="3"/>
        <v>0</v>
      </c>
      <c r="H68" s="5">
        <f t="shared" si="4"/>
        <v>0</v>
      </c>
      <c r="I68" s="5"/>
    </row>
    <row r="69" spans="4:9" x14ac:dyDescent="0.25">
      <c r="D69" s="5"/>
      <c r="E69" s="5" t="s">
        <v>72</v>
      </c>
      <c r="F69" s="5" t="s">
        <v>83</v>
      </c>
      <c r="G69" s="5">
        <f t="shared" si="3"/>
        <v>0</v>
      </c>
      <c r="H69" s="5">
        <f t="shared" si="4"/>
        <v>0</v>
      </c>
      <c r="I69" s="5"/>
    </row>
    <row r="70" spans="4:9" x14ac:dyDescent="0.25">
      <c r="D70" s="5"/>
      <c r="E70" s="5" t="s">
        <v>73</v>
      </c>
      <c r="F70" s="5" t="s">
        <v>84</v>
      </c>
      <c r="G70" s="5">
        <f t="shared" si="3"/>
        <v>0</v>
      </c>
      <c r="H70" s="5">
        <f t="shared" si="4"/>
        <v>0</v>
      </c>
      <c r="I70" s="5"/>
    </row>
    <row r="71" spans="4:9" x14ac:dyDescent="0.25">
      <c r="D71" s="5"/>
      <c r="E71" s="5" t="s">
        <v>70</v>
      </c>
      <c r="F71" s="5" t="s">
        <v>85</v>
      </c>
      <c r="G71" s="5">
        <f t="shared" si="3"/>
        <v>0</v>
      </c>
      <c r="H71" s="5">
        <f t="shared" si="4"/>
        <v>0</v>
      </c>
      <c r="I71" s="5"/>
    </row>
    <row r="72" spans="4:9" x14ac:dyDescent="0.25">
      <c r="D72" s="5"/>
      <c r="E72" s="5" t="s">
        <v>73</v>
      </c>
      <c r="F72" s="5" t="s">
        <v>86</v>
      </c>
      <c r="G72" s="5">
        <f t="shared" si="3"/>
        <v>0</v>
      </c>
      <c r="H72" s="5">
        <f t="shared" si="4"/>
        <v>0</v>
      </c>
      <c r="I72" s="5"/>
    </row>
    <row r="73" spans="4:9" x14ac:dyDescent="0.25">
      <c r="D73" s="5"/>
      <c r="E73" s="5" t="s">
        <v>70</v>
      </c>
      <c r="F73" s="5" t="s">
        <v>87</v>
      </c>
      <c r="G73" s="5">
        <f t="shared" si="3"/>
        <v>0</v>
      </c>
      <c r="H73" s="5">
        <f t="shared" si="4"/>
        <v>0</v>
      </c>
      <c r="I73" s="5"/>
    </row>
    <row r="74" spans="4:9" x14ac:dyDescent="0.25">
      <c r="D74" s="5"/>
      <c r="E74" s="41"/>
      <c r="F74" s="5"/>
      <c r="G74" s="5" t="s">
        <v>88</v>
      </c>
      <c r="H74" s="5" t="s">
        <v>88</v>
      </c>
      <c r="I74" s="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Port_SRE</vt:lpstr>
      <vt:lpstr>Port_SRE!Print_Area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2025-12-02T11:32:22Z</dcterms:created>
  <dcterms:modified xsi:type="dcterms:W3CDTF">2025-12-02T11:32:33Z</dcterms:modified>
</cp:coreProperties>
</file>