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27659F97-5A34-4C04-9F0A-56D15CA99D66}" xr6:coauthVersionLast="47" xr6:coauthVersionMax="47" xr10:uidLastSave="{00000000-0000-0000-0000-000000000000}"/>
  <bookViews>
    <workbookView xWindow="-120" yWindow="-120" windowWidth="20730" windowHeight="11040" xr2:uid="{4D2C8C2E-0F53-4446-8E16-D084861DEDB1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Port_G1I!$C$6:$H$50</definedName>
    <definedName name="IN" localSheetId="0">#REF!</definedName>
    <definedName name="IN">#REF!</definedName>
    <definedName name="_xlnm.Print_Area" localSheetId="0">Port_G1I!$B$2:$G$79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1" l="1"/>
  <c r="F82" i="1" s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F88" i="1"/>
  <c r="F87" i="1"/>
  <c r="F86" i="1"/>
  <c r="F85" i="1"/>
  <c r="F84" i="1"/>
  <c r="F83" i="1"/>
  <c r="F81" i="1"/>
  <c r="F80" i="1"/>
  <c r="F79" i="1"/>
  <c r="F78" i="1"/>
  <c r="F77" i="1"/>
  <c r="F61" i="1"/>
  <c r="F63" i="1" s="1"/>
  <c r="F51" i="1"/>
  <c r="G78" i="1" l="1"/>
  <c r="G87" i="1"/>
  <c r="G79" i="1"/>
  <c r="G88" i="1"/>
  <c r="G86" i="1"/>
  <c r="G61" i="1"/>
  <c r="G31" i="1"/>
  <c r="G7" i="1"/>
  <c r="G41" i="1"/>
  <c r="G30" i="1"/>
  <c r="G22" i="1"/>
  <c r="G14" i="1"/>
  <c r="G59" i="1"/>
  <c r="G40" i="1"/>
  <c r="G21" i="1"/>
  <c r="G55" i="1"/>
  <c r="G39" i="1"/>
  <c r="G28" i="1"/>
  <c r="G20" i="1"/>
  <c r="G12" i="1"/>
  <c r="G38" i="1"/>
  <c r="G11" i="1"/>
  <c r="G85" i="1"/>
  <c r="G81" i="1"/>
  <c r="G77" i="1"/>
  <c r="G29" i="1"/>
  <c r="G13" i="1"/>
  <c r="G27" i="1"/>
  <c r="G19" i="1"/>
  <c r="G37" i="1"/>
  <c r="G26" i="1"/>
  <c r="G18" i="1"/>
  <c r="G10" i="1"/>
  <c r="G50" i="1"/>
  <c r="G33" i="1"/>
  <c r="G25" i="1"/>
  <c r="G17" i="1"/>
  <c r="G9" i="1"/>
  <c r="G43" i="1"/>
  <c r="G32" i="1"/>
  <c r="G24" i="1"/>
  <c r="G16" i="1"/>
  <c r="G8" i="1"/>
  <c r="G42" i="1"/>
  <c r="G23" i="1"/>
  <c r="G15" i="1"/>
  <c r="G82" i="1"/>
  <c r="G80" i="1"/>
  <c r="G83" i="1"/>
  <c r="G51" i="1"/>
  <c r="G84" i="1"/>
</calcChain>
</file>

<file path=xl/sharedStrings.xml><?xml version="1.0" encoding="utf-8"?>
<sst xmlns="http://schemas.openxmlformats.org/spreadsheetml/2006/main" count="162" uniqueCount="116">
  <si>
    <t>NAME OF PENSION FUND</t>
  </si>
  <si>
    <t>ADITYA BIRLA SUN LIFE PENSION FUND MANAGEMENT LIMITED</t>
  </si>
  <si>
    <t>G-TIER II</t>
  </si>
  <si>
    <t>SCHEME NAME</t>
  </si>
  <si>
    <t>Scheme G TIER II</t>
  </si>
  <si>
    <t>MONTH</t>
  </si>
  <si>
    <t>31-10-2025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</si>
  <si>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</si>
  <si>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</si>
  <si>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</si>
  <si>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</si>
  <si>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</si>
  <si>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</si>
  <si>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</si>
  <si>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</si>
  <si>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</si>
  <si>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</si>
  <si>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</si>
  <si>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</si>
  <si>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</si>
  <si>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</si>
  <si>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</si>
  <si>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</si>
  <si>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</si>
  <si>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</si>
  <si>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</si>
  <si>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</si>
  <si>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</si>
  <si>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</si>
  <si>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</si>
  <si>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</si>
  <si>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IN0020190024</t>
  </si>
  <si>
    <t>7.62% GS 2039 (15-09-2039)</t>
  </si>
  <si>
    <t>IN0020190040</t>
  </si>
  <si>
    <t>7.69% GOI 17.06.2043</t>
  </si>
  <si>
    <t>IN0020200245</t>
  </si>
  <si>
    <t>6.22% GOI 2035 (16-Mar-2035)</t>
  </si>
  <si>
    <t>IN0020210194</t>
  </si>
  <si>
    <t>6.99% GOI 15-DEC-2051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</si>
  <si>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</si>
  <si>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</si>
  <si>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</si>
  <si>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</si>
  <si>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</si>
  <si>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</si>
  <si>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IN0020240035</t>
  </si>
  <si>
    <t>7.34 GS 22.04.2064</t>
  </si>
  <si>
    <t>IN0020240050</t>
  </si>
  <si>
    <t>7.04 GS 03.06.2029</t>
  </si>
  <si>
    <t>IN0020240118</t>
  </si>
  <si>
    <t>7.09 GS 05.08.2054</t>
  </si>
  <si>
    <t>IN0020240126</t>
  </si>
  <si>
    <t>6.79 GS 07.10.2034</t>
  </si>
  <si>
    <t>IN0020240134</t>
  </si>
  <si>
    <t>6.92 GS 18.11.2039</t>
  </si>
  <si>
    <t>IN0020250026</t>
  </si>
  <si>
    <t>6.33 GS 05.05.2035</t>
  </si>
  <si>
    <t>IN0020250042</t>
  </si>
  <si>
    <t>6.68 GS 07.07.2040</t>
  </si>
  <si>
    <t>IN0020250091</t>
  </si>
  <si>
    <t>6.48 GS 06.10.2035</t>
  </si>
  <si>
    <t>IN1520220220</t>
  </si>
  <si>
    <t>7.60 GJ SDL 08.02.2035</t>
  </si>
  <si>
    <t>SDL</t>
  </si>
  <si>
    <t>IN1520240145</t>
  </si>
  <si>
    <t>7.22 GJ SDL 15.01.2035</t>
  </si>
  <si>
    <t>IN2220200264</t>
  </si>
  <si>
    <t>6.63% MAHARASHTRA SDL 14-OCT-2030</t>
  </si>
  <si>
    <t>IN4520180204</t>
  </si>
  <si>
    <t>8.38% Telangana SDL 2049</t>
  </si>
  <si>
    <t>02A</t>
  </si>
  <si>
    <t>NCA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</si>
  <si>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</si>
  <si>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</si>
  <si>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</si>
  <si>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</si>
  <si>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</si>
  <si>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</si>
  <si>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</si>
  <si>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</si>
  <si>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Infrastructure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</si>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</sst>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2" borderId="1" xfId="0" applyFont="1" applyFill="1" applyBorder="1"/>
    <xf numFmtId="9" fontId="1" fillId="0" borderId="0" xfId="3" applyFont="1"/>
    <xf numFmtId="0" fontId="4" fillId="3" borderId="2" xfId="1" applyFont="1" applyFill="1" applyBorder="1"/>
    <xf numFmtId="0" fontId="4" fillId="3" borderId="3" xfId="1" applyFont="1" applyFill="1" applyBorder="1"/>
    <xf numFmtId="164" fontId="4" fillId="3" borderId="3" xfId="2" applyFont="1" applyFill="1" applyBorder="1"/>
    <xf numFmtId="9" fontId="4" fillId="3" borderId="3" xfId="3" applyFont="1" applyFill="1" applyBorder="1"/>
    <xf numFmtId="0" fontId="4" fillId="3" borderId="4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9" fontId="0" fillId="0" borderId="5" xfId="3" applyFont="1" applyFill="1" applyBorder="1"/>
    <xf numFmtId="164" fontId="0" fillId="0" borderId="6" xfId="2" quotePrefix="1" applyFont="1" applyFill="1" applyBorder="1"/>
    <xf numFmtId="164" fontId="0" fillId="0" borderId="5" xfId="3" applyNumberFormat="1" applyFont="1" applyFill="1" applyBorder="1"/>
    <xf numFmtId="0" fontId="8" fillId="0" borderId="7" xfId="0" applyFont="1" applyBorder="1"/>
    <xf numFmtId="0" fontId="5" fillId="0" borderId="0" xfId="1" applyFont="1"/>
    <xf numFmtId="0" fontId="5" fillId="0" borderId="5" xfId="1" applyFont="1" applyBorder="1"/>
    <xf numFmtId="0" fontId="0" fillId="0" borderId="0" xfId="0" applyAlignment="1">
      <alignment vertical="top"/>
    </xf>
    <xf numFmtId="0" fontId="2" fillId="0" borderId="6" xfId="1" quotePrefix="1" applyBorder="1"/>
    <xf numFmtId="0" fontId="2" fillId="0" borderId="8" xfId="1" applyBorder="1" applyAlignment="1">
      <alignment vertical="top"/>
    </xf>
    <xf numFmtId="0" fontId="2" fillId="0" borderId="5" xfId="1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1" applyBorder="1" applyAlignment="1">
      <alignment horizontal="right" vertical="top"/>
    </xf>
    <xf numFmtId="165" fontId="1" fillId="0" borderId="5" xfId="3" applyNumberFormat="1" applyFont="1" applyFill="1" applyBorder="1"/>
    <xf numFmtId="164" fontId="0" fillId="0" borderId="5" xfId="2" applyFont="1" applyBorder="1" applyAlignment="1">
      <alignment horizontal="right" vertical="top"/>
    </xf>
    <xf numFmtId="3" fontId="0" fillId="0" borderId="5" xfId="1" applyNumberFormat="1" applyFont="1" applyBorder="1" applyAlignment="1">
      <alignment horizontal="right" vertical="top"/>
    </xf>
    <xf numFmtId="9" fontId="0" fillId="0" borderId="5" xfId="3" applyFont="1" applyBorder="1"/>
    <xf numFmtId="0" fontId="2" fillId="0" borderId="5" xfId="1" quotePrefix="1" applyBorder="1"/>
    <xf numFmtId="0" fontId="3" fillId="3" borderId="5" xfId="1" applyFont="1" applyFill="1" applyBorder="1"/>
    <xf numFmtId="9" fontId="3" fillId="3" borderId="5" xfId="3" applyFont="1" applyFill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165" fontId="9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9" fontId="4" fillId="0" borderId="5" xfId="3" applyFont="1" applyBorder="1"/>
    <xf numFmtId="165" fontId="2" fillId="0" borderId="0" xfId="1" applyNumberFormat="1"/>
    <xf numFmtId="164" fontId="0" fillId="0" borderId="5" xfId="0" applyNumberFormat="1" applyBorder="1"/>
    <xf numFmtId="166" fontId="2" fillId="0" borderId="5" xfId="1" applyNumberFormat="1" applyBorder="1" applyAlignment="1">
      <alignment horizontal="right" vertical="top"/>
    </xf>
    <xf numFmtId="164" fontId="0" fillId="0" borderId="5" xfId="2" applyFont="1" applyFill="1" applyBorder="1"/>
    <xf numFmtId="164" fontId="0" fillId="4" borderId="5" xfId="2" applyFont="1" applyFill="1" applyBorder="1" applyAlignment="1">
      <alignment horizontal="right"/>
    </xf>
    <xf numFmtId="9" fontId="0" fillId="0" borderId="0" xfId="3" applyFont="1"/>
    <xf numFmtId="10" fontId="0" fillId="4" borderId="0" xfId="5" applyNumberFormat="1" applyFont="1" applyFill="1" applyBorder="1"/>
    <xf numFmtId="165" fontId="0" fillId="0" borderId="5" xfId="2" applyNumberFormat="1" applyFont="1" applyBorder="1" applyAlignment="1">
      <alignment vertical="top"/>
    </xf>
    <xf numFmtId="9" fontId="0" fillId="0" borderId="2" xfId="3" applyFont="1" applyBorder="1" applyAlignment="1">
      <alignment vertical="center"/>
    </xf>
    <xf numFmtId="9" fontId="5" fillId="0" borderId="0" xfId="3" applyFont="1" applyFill="1" applyBorder="1"/>
    <xf numFmtId="0" fontId="8" fillId="0" borderId="0" xfId="1" applyFont="1"/>
    <xf numFmtId="164" fontId="8" fillId="0" borderId="0" xfId="2" applyFont="1" applyFill="1" applyBorder="1"/>
  </cellXfs>
  <cellStyles count="6">
    <cellStyle name="Comma 2 10" xfId="2" xr:uid="{AE83700D-D390-4395-92E5-DDCE86BAF3A0}"/>
    <cellStyle name="Comma 3" xfId="4" xr:uid="{71880061-E209-4F99-9A0D-FA1F5AFA0970}"/>
    <cellStyle name="Normal" xfId="0" builtinId="0"/>
    <cellStyle name="Normal 2 10" xfId="1" xr:uid="{456EC347-7F56-4063-9323-7C038F626D74}"/>
    <cellStyle name="Percent 2 9" xfId="5" xr:uid="{67EDFA9A-6317-48F5-91BD-E94460A1B36F}"/>
    <cellStyle name="Percent 3" xfId="3" xr:uid="{FA594CA8-9DB8-4797-BD89-79B058A4F2ED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Relationship Id="rId1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07D5AB-B1AA-4F1F-A58D-5185CCFDF49B}" name="Table13456768578910" displayName="Table13456768578910" ref="B6:H50" totalsRowShown="0" headerRowDxfId="11" dataDxfId="10" headerRowBorderDxfId="8" tableBorderDxfId="9" totalsRowBorderDxfId="7">
  <sortState xmlns:xlrd2="http://schemas.microsoft.com/office/spreadsheetml/2017/richdata2" ref="B7:H47">
    <sortCondition descending="1" ref="F6:F47"/>
  </sortState>
  <tableColumns count="7">
    <tableColumn id="1" xr3:uid="{4F27E0D9-2FD4-48C7-8C46-F6BCE63C77AB}" name="ISIN No." dataDxfId="6"/>
    <tableColumn id="2" xr3:uid="{F7027912-A91C-4292-AC32-FB54F60105C9}" name="Name of the Instrument" dataDxfId="5"/>
    <tableColumn id="3" xr3:uid="{2E938170-1ABB-4406-9A2A-011D663DB80F}" name="Industry " dataDxfId="4"/>
    <tableColumn id="4" xr3:uid="{F3FE4505-7DE0-4F3F-9B70-C7CF7AD8009F}" name="Quantity" dataDxfId="3"/>
    <tableColumn id="5" xr3:uid="{21AF003B-C0E1-4131-ACE4-708D309DF3E6}" name="Market Value" dataDxfId="2"/>
    <tableColumn id="6" xr3:uid="{CCE8906D-DE05-4035-B286-EBA70DB06083}" name="% of Portfolio" dataDxfId="1">
      <calculatedColumnFormula>+F7/$F$63</calculatedColumnFormula>
    </tableColumn>
    <tableColumn id="7" xr3:uid="{9979DFD1-1BA4-4BDC-A624-99F520285EBB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03D2-D1FF-4E44-8EA2-8B5CDF8759B3}">
  <sheetPr>
    <tabColor rgb="FF7030A0"/>
  </sheetPr>
  <dimension ref="A2:H101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48000</v>
      </c>
      <c r="F7" s="16">
        <v>3614664</v>
      </c>
      <c r="G7" s="17">
        <f t="shared" ref="G7:G33" si="0">+F7/$F$63</f>
        <v>8.9700297918933209E-3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13600</v>
      </c>
      <c r="F8" s="16">
        <v>700453.04</v>
      </c>
      <c r="G8" s="17">
        <f t="shared" si="0"/>
        <v>1.7382209346767069E-3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12500</v>
      </c>
      <c r="F9" s="16">
        <v>973941.25</v>
      </c>
      <c r="G9" s="17">
        <f t="shared" si="0"/>
        <v>2.4169001677759872E-3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240000</v>
      </c>
      <c r="F10" s="16">
        <v>18723072</v>
      </c>
      <c r="G10" s="17">
        <f t="shared" si="0"/>
        <v>4.6462551881935266E-2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400000</v>
      </c>
      <c r="F11" s="16">
        <v>10895120</v>
      </c>
      <c r="G11" s="17">
        <f t="shared" si="0"/>
        <v>2.7036966917603614E-2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50000</v>
      </c>
      <c r="F12" s="16">
        <v>5650345</v>
      </c>
      <c r="G12" s="17">
        <f t="shared" si="0"/>
        <v>1.4021707960816126E-2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49400</v>
      </c>
      <c r="F13" s="16">
        <v>5330126.62</v>
      </c>
      <c r="G13" s="17">
        <f t="shared" si="0"/>
        <v>1.3227064694246449E-2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7000</v>
      </c>
      <c r="F14" s="16">
        <v>742802.9</v>
      </c>
      <c r="G14" s="17">
        <f t="shared" si="0"/>
        <v>1.8433149367423237E-3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10000</v>
      </c>
      <c r="F15" s="16">
        <v>1064788</v>
      </c>
      <c r="G15" s="17">
        <f t="shared" si="0"/>
        <v>2.6423424368213766E-3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10000</v>
      </c>
      <c r="F16" s="16">
        <v>1071410</v>
      </c>
      <c r="G16" s="17">
        <f t="shared" si="0"/>
        <v>2.6587753714681149E-3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74600</v>
      </c>
      <c r="F17" s="16">
        <v>7224517.6399999997</v>
      </c>
      <c r="G17" s="17">
        <f t="shared" si="0"/>
        <v>1.7928122354625164E-2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80000</v>
      </c>
      <c r="F18" s="16">
        <v>7784240</v>
      </c>
      <c r="G18" s="17">
        <f t="shared" si="0"/>
        <v>1.931711072100966E-2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130000</v>
      </c>
      <c r="F19" s="16">
        <v>13434070</v>
      </c>
      <c r="G19" s="17">
        <f t="shared" si="0"/>
        <v>3.3337540674978447E-2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340000</v>
      </c>
      <c r="F20" s="16">
        <v>33672240</v>
      </c>
      <c r="G20" s="17">
        <f t="shared" si="0"/>
        <v>8.3559909291647E-2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340000</v>
      </c>
      <c r="F21" s="16">
        <v>34339830</v>
      </c>
      <c r="G21" s="17">
        <f t="shared" si="0"/>
        <v>8.5216578400800741E-2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158000</v>
      </c>
      <c r="F22" s="16">
        <v>15846151.800000001</v>
      </c>
      <c r="G22" s="17">
        <f t="shared" si="0"/>
        <v>3.9323282532723366E-2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60000</v>
      </c>
      <c r="F23" s="16">
        <v>6190806</v>
      </c>
      <c r="G23" s="17">
        <f t="shared" si="0"/>
        <v>1.536289797774618E-2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500000</v>
      </c>
      <c r="F24" s="16">
        <v>49097950</v>
      </c>
      <c r="G24" s="17">
        <f t="shared" si="0"/>
        <v>0.12183983745678399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125000</v>
      </c>
      <c r="F25" s="16">
        <v>12669562.5</v>
      </c>
      <c r="G25" s="17">
        <f t="shared" si="0"/>
        <v>3.1440364325772581E-2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200000</v>
      </c>
      <c r="F26" s="16">
        <v>20040420</v>
      </c>
      <c r="G26" s="17">
        <f t="shared" si="0"/>
        <v>4.973163880295782E-2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200000</v>
      </c>
      <c r="F27" s="16">
        <v>19715880</v>
      </c>
      <c r="G27" s="17">
        <f t="shared" si="0"/>
        <v>4.8926271148132625E-2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6">
        <v>100000</v>
      </c>
      <c r="F28" s="16">
        <v>9804250</v>
      </c>
      <c r="G28" s="17">
        <f t="shared" si="0"/>
        <v>2.4329900258272991E-2</v>
      </c>
      <c r="H28" s="18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6">
        <v>50000</v>
      </c>
      <c r="F29" s="16">
        <v>5003910</v>
      </c>
      <c r="G29" s="17">
        <f t="shared" si="0"/>
        <v>1.2417536395070995E-2</v>
      </c>
      <c r="H29" s="18"/>
    </row>
    <row r="30" spans="1:8" x14ac:dyDescent="0.25">
      <c r="A30" s="13"/>
      <c r="B30" s="14" t="s">
        <v>61</v>
      </c>
      <c r="C30" s="15" t="s">
        <v>62</v>
      </c>
      <c r="D30" s="15" t="s">
        <v>63</v>
      </c>
      <c r="E30" s="16">
        <v>500000</v>
      </c>
      <c r="F30" s="16">
        <v>51497050</v>
      </c>
      <c r="G30" s="17">
        <f t="shared" si="0"/>
        <v>0.12779336411202255</v>
      </c>
      <c r="H30" s="18"/>
    </row>
    <row r="31" spans="1:8" hidden="1" x14ac:dyDescent="0.25">
      <c r="A31" s="13"/>
      <c r="B31" s="14" t="s">
        <v>64</v>
      </c>
      <c r="C31" s="15" t="s">
        <v>65</v>
      </c>
      <c r="D31" s="15" t="s">
        <v>63</v>
      </c>
      <c r="E31" s="16">
        <v>500000</v>
      </c>
      <c r="F31" s="16">
        <v>50325700</v>
      </c>
      <c r="G31" s="17">
        <f t="shared" si="0"/>
        <v>0.12488658096517011</v>
      </c>
      <c r="H31" s="18"/>
    </row>
    <row r="32" spans="1:8" hidden="1" x14ac:dyDescent="0.25">
      <c r="A32" s="13"/>
      <c r="B32" s="14" t="s">
        <v>66</v>
      </c>
      <c r="C32" s="15" t="s">
        <v>67</v>
      </c>
      <c r="D32" s="15" t="s">
        <v>63</v>
      </c>
      <c r="E32" s="16">
        <v>20000</v>
      </c>
      <c r="F32" s="16">
        <v>1998234</v>
      </c>
      <c r="G32" s="17">
        <f t="shared" si="0"/>
        <v>4.9587509409378455E-3</v>
      </c>
      <c r="H32" s="18"/>
    </row>
    <row r="33" spans="1:8" hidden="1" x14ac:dyDescent="0.25">
      <c r="A33" s="13"/>
      <c r="B33" s="14" t="s">
        <v>68</v>
      </c>
      <c r="C33" s="15" t="s">
        <v>69</v>
      </c>
      <c r="D33" s="15" t="s">
        <v>63</v>
      </c>
      <c r="E33" s="16">
        <v>10000</v>
      </c>
      <c r="F33" s="16">
        <v>1103260</v>
      </c>
      <c r="G33" s="17">
        <f t="shared" si="0"/>
        <v>2.737813270667543E-3</v>
      </c>
      <c r="H33" s="18"/>
    </row>
    <row r="34" spans="1:8" hidden="1" x14ac:dyDescent="0.25">
      <c r="A34" s="13"/>
      <c r="B34" s="14"/>
      <c r="C34" s="15"/>
      <c r="D34" s="15"/>
      <c r="E34" s="16"/>
      <c r="F34" s="16"/>
      <c r="G34" s="17"/>
      <c r="H34" s="18"/>
    </row>
    <row r="35" spans="1:8" hidden="1" x14ac:dyDescent="0.25">
      <c r="A35" s="13"/>
      <c r="B35" s="14"/>
      <c r="C35" s="15"/>
      <c r="D35" s="15"/>
      <c r="E35" s="16"/>
      <c r="F35" s="16"/>
      <c r="G35" s="17"/>
      <c r="H35" s="18"/>
    </row>
    <row r="36" spans="1:8" hidden="1" x14ac:dyDescent="0.25">
      <c r="A36" s="13"/>
      <c r="B36" s="14"/>
      <c r="C36" s="15"/>
      <c r="D36" s="15"/>
      <c r="E36" s="16"/>
      <c r="F36" s="16"/>
      <c r="G36" s="17"/>
      <c r="H36" s="18"/>
    </row>
    <row r="37" spans="1:8" x14ac:dyDescent="0.25">
      <c r="A37" s="13"/>
      <c r="B37" s="14"/>
      <c r="C37" s="15"/>
      <c r="D37" s="15"/>
      <c r="E37" s="16"/>
      <c r="F37" s="16"/>
      <c r="G37" s="19">
        <f t="shared" ref="G37:G43" si="1">+F37/$F$63</f>
        <v>0</v>
      </c>
      <c r="H37" s="18"/>
    </row>
    <row r="38" spans="1:8" hidden="1" outlineLevel="1" x14ac:dyDescent="0.25">
      <c r="A38" s="13"/>
      <c r="B38" s="14"/>
      <c r="C38" s="15"/>
      <c r="D38" s="15"/>
      <c r="E38" s="16"/>
      <c r="F38" s="16"/>
      <c r="G38" s="19">
        <f t="shared" si="1"/>
        <v>0</v>
      </c>
      <c r="H38" s="18"/>
    </row>
    <row r="39" spans="1:8" hidden="1" collapsed="1" x14ac:dyDescent="0.25">
      <c r="B39" s="14"/>
      <c r="C39" s="15"/>
      <c r="D39" s="15"/>
      <c r="E39" s="16"/>
      <c r="F39" s="16"/>
      <c r="G39" s="19">
        <f t="shared" si="1"/>
        <v>0</v>
      </c>
      <c r="H39" s="18"/>
    </row>
    <row r="40" spans="1:8" hidden="1" x14ac:dyDescent="0.25">
      <c r="B40" s="14"/>
      <c r="C40" s="15"/>
      <c r="D40" s="15"/>
      <c r="E40" s="16"/>
      <c r="F40" s="16"/>
      <c r="G40" s="19">
        <f t="shared" si="1"/>
        <v>0</v>
      </c>
      <c r="H40" s="18"/>
    </row>
    <row r="41" spans="1:8" x14ac:dyDescent="0.25">
      <c r="B41" s="14"/>
      <c r="C41" s="15"/>
      <c r="D41" s="15"/>
      <c r="E41" s="16"/>
      <c r="F41" s="16"/>
      <c r="G41" s="19">
        <f t="shared" si="1"/>
        <v>0</v>
      </c>
      <c r="H41" s="18"/>
    </row>
    <row r="42" spans="1:8" x14ac:dyDescent="0.25">
      <c r="B42" s="14"/>
      <c r="C42" s="15"/>
      <c r="D42" s="15"/>
      <c r="E42" s="16"/>
      <c r="F42" s="16"/>
      <c r="G42" s="19">
        <f t="shared" si="1"/>
        <v>0</v>
      </c>
      <c r="H42" s="18"/>
    </row>
    <row r="43" spans="1:8" x14ac:dyDescent="0.25">
      <c r="A43" s="20" t="s">
        <v>70</v>
      </c>
      <c r="B43" s="14"/>
      <c r="C43" s="15"/>
      <c r="D43" s="15"/>
      <c r="E43" s="16"/>
      <c r="F43" s="16"/>
      <c r="G43" s="19">
        <f t="shared" si="1"/>
        <v>0</v>
      </c>
      <c r="H43" s="18"/>
    </row>
    <row r="44" spans="1:8" x14ac:dyDescent="0.25">
      <c r="A44" s="21"/>
      <c r="B44" s="14"/>
      <c r="C44" s="15"/>
      <c r="D44" s="15"/>
      <c r="E44" s="16"/>
      <c r="F44" s="16"/>
      <c r="G44" s="17"/>
      <c r="H44" s="18"/>
    </row>
    <row r="45" spans="1:8" x14ac:dyDescent="0.25">
      <c r="A45" s="21"/>
      <c r="B45" s="14"/>
      <c r="C45" s="15"/>
      <c r="D45" s="15"/>
      <c r="E45" s="16"/>
      <c r="F45" s="16"/>
      <c r="G45" s="17"/>
      <c r="H45" s="18"/>
    </row>
    <row r="46" spans="1:8" x14ac:dyDescent="0.25">
      <c r="A46" s="21"/>
      <c r="B46" s="14"/>
      <c r="C46" s="15"/>
      <c r="D46" s="15"/>
      <c r="E46" s="16"/>
      <c r="F46" s="16"/>
      <c r="G46" s="17"/>
      <c r="H46" s="18"/>
    </row>
    <row r="47" spans="1:8" x14ac:dyDescent="0.25">
      <c r="A47" s="22" t="s">
        <v>71</v>
      </c>
      <c r="B47" s="14"/>
      <c r="C47" s="15"/>
      <c r="D47" s="15"/>
      <c r="E47" s="16"/>
      <c r="F47" s="16"/>
      <c r="G47" s="17"/>
      <c r="H47" s="18"/>
    </row>
    <row r="48" spans="1:8" x14ac:dyDescent="0.25">
      <c r="B48" s="23"/>
      <c r="C48" s="15"/>
      <c r="D48" s="15"/>
      <c r="E48" s="16"/>
      <c r="F48" s="16"/>
      <c r="G48" s="17"/>
      <c r="H48" s="24"/>
    </row>
    <row r="49" spans="1:8" x14ac:dyDescent="0.25">
      <c r="B49" s="25"/>
      <c r="C49" s="26"/>
      <c r="D49" s="26"/>
      <c r="E49" s="27"/>
      <c r="F49" s="28"/>
      <c r="G49" s="29"/>
      <c r="H49" s="24"/>
    </row>
    <row r="50" spans="1:8" x14ac:dyDescent="0.25">
      <c r="B50" s="25"/>
      <c r="C50" s="26"/>
      <c r="D50" s="26"/>
      <c r="E50" s="27"/>
      <c r="F50" s="28"/>
      <c r="G50" s="29">
        <f>+F50/$F$63</f>
        <v>0</v>
      </c>
      <c r="H50" s="24"/>
    </row>
    <row r="51" spans="1:8" x14ac:dyDescent="0.25">
      <c r="B51" s="26"/>
      <c r="C51" s="26" t="s">
        <v>72</v>
      </c>
      <c r="D51" s="26"/>
      <c r="E51" s="30"/>
      <c r="F51" s="31">
        <f>SUM(F7:F50)</f>
        <v>388514794.75</v>
      </c>
      <c r="G51" s="32">
        <f>+F51/$F$63</f>
        <v>0.96412537472329896</v>
      </c>
      <c r="H51" s="33"/>
    </row>
    <row r="53" spans="1:8" x14ac:dyDescent="0.25">
      <c r="B53" s="34"/>
      <c r="C53" s="34" t="s">
        <v>73</v>
      </c>
      <c r="D53" s="34"/>
      <c r="E53" s="34"/>
      <c r="F53" s="34" t="s">
        <v>11</v>
      </c>
      <c r="G53" s="35" t="s">
        <v>12</v>
      </c>
      <c r="H53" s="34" t="s">
        <v>13</v>
      </c>
    </row>
    <row r="54" spans="1:8" x14ac:dyDescent="0.25">
      <c r="B54" s="22"/>
      <c r="C54" s="26" t="s">
        <v>74</v>
      </c>
      <c r="D54" s="15"/>
      <c r="E54" s="36"/>
      <c r="F54" s="37" t="s">
        <v>75</v>
      </c>
      <c r="G54" s="32">
        <v>0</v>
      </c>
      <c r="H54" s="15"/>
    </row>
    <row r="55" spans="1:8" x14ac:dyDescent="0.25">
      <c r="B55" s="22" t="s">
        <v>76</v>
      </c>
      <c r="C55" s="26" t="s">
        <v>77</v>
      </c>
      <c r="D55" s="26"/>
      <c r="E55" s="30"/>
      <c r="F55" s="16">
        <v>7538623.79</v>
      </c>
      <c r="G55" s="32">
        <f>+F55/$F$63</f>
        <v>1.8707597714801634E-2</v>
      </c>
      <c r="H55" s="15"/>
    </row>
    <row r="56" spans="1:8" x14ac:dyDescent="0.25">
      <c r="B56" s="22"/>
      <c r="C56" s="26" t="s">
        <v>78</v>
      </c>
      <c r="D56" s="15"/>
      <c r="E56" s="36"/>
      <c r="F56" s="30" t="s">
        <v>75</v>
      </c>
      <c r="G56" s="32">
        <v>0</v>
      </c>
      <c r="H56" s="15"/>
    </row>
    <row r="57" spans="1:8" x14ac:dyDescent="0.25">
      <c r="B57" s="22"/>
      <c r="C57" s="26" t="s">
        <v>79</v>
      </c>
      <c r="D57" s="15"/>
      <c r="E57" s="36"/>
      <c r="F57" s="30" t="s">
        <v>75</v>
      </c>
      <c r="G57" s="32">
        <v>0</v>
      </c>
      <c r="H57" s="15"/>
    </row>
    <row r="58" spans="1:8" x14ac:dyDescent="0.25">
      <c r="A58" s="20" t="s">
        <v>80</v>
      </c>
      <c r="B58" s="22"/>
      <c r="C58" s="26" t="s">
        <v>81</v>
      </c>
      <c r="D58" s="15"/>
      <c r="E58" s="36"/>
      <c r="F58" s="30" t="s">
        <v>75</v>
      </c>
      <c r="G58" s="32">
        <v>0</v>
      </c>
      <c r="H58" s="15"/>
    </row>
    <row r="59" spans="1:8" x14ac:dyDescent="0.25">
      <c r="A59" s="21"/>
      <c r="B59" s="15" t="s">
        <v>71</v>
      </c>
      <c r="C59" s="15" t="s">
        <v>82</v>
      </c>
      <c r="D59" s="15"/>
      <c r="E59" s="36"/>
      <c r="F59" s="16">
        <v>6917818.3300000001</v>
      </c>
      <c r="G59" s="32">
        <f>+F59/$F$63</f>
        <v>1.7167027561899445E-2</v>
      </c>
      <c r="H59" s="15"/>
    </row>
    <row r="60" spans="1:8" x14ac:dyDescent="0.25">
      <c r="A60" s="21"/>
      <c r="B60" s="22"/>
      <c r="C60" s="15"/>
      <c r="D60" s="15"/>
      <c r="E60" s="36"/>
      <c r="F60" s="37"/>
      <c r="G60" s="32"/>
      <c r="H60" s="15"/>
    </row>
    <row r="61" spans="1:8" x14ac:dyDescent="0.25">
      <c r="A61" s="21"/>
      <c r="B61" s="22"/>
      <c r="C61" s="15" t="s">
        <v>83</v>
      </c>
      <c r="D61" s="15"/>
      <c r="E61" s="36"/>
      <c r="F61" s="38">
        <f>SUM(F54:F60)</f>
        <v>14456442.120000001</v>
      </c>
      <c r="G61" s="32">
        <f>+F61/$F$63</f>
        <v>3.5874625276701079E-2</v>
      </c>
      <c r="H61" s="15"/>
    </row>
    <row r="62" spans="1:8" x14ac:dyDescent="0.25">
      <c r="A62" s="21"/>
      <c r="B62" s="22"/>
      <c r="C62" s="15"/>
      <c r="D62" s="15"/>
      <c r="E62" s="36"/>
      <c r="F62" s="38"/>
      <c r="G62" s="32"/>
      <c r="H62" s="15"/>
    </row>
    <row r="63" spans="1:8" x14ac:dyDescent="0.25">
      <c r="A63" s="21"/>
      <c r="B63" s="39"/>
      <c r="C63" s="40" t="s">
        <v>84</v>
      </c>
      <c r="D63" s="41"/>
      <c r="E63" s="42"/>
      <c r="F63" s="42">
        <f>+F61+F51</f>
        <v>402971236.87</v>
      </c>
      <c r="G63" s="43">
        <v>1</v>
      </c>
      <c r="H63" s="15"/>
    </row>
    <row r="64" spans="1:8" x14ac:dyDescent="0.25">
      <c r="A64" s="21"/>
      <c r="F64" s="44"/>
    </row>
    <row r="65" spans="1:8" x14ac:dyDescent="0.25">
      <c r="A65" s="21" t="s">
        <v>16</v>
      </c>
      <c r="C65" s="26" t="s">
        <v>85</v>
      </c>
      <c r="D65" s="45">
        <v>17.584564564228526</v>
      </c>
      <c r="F65" s="4">
        <v>0</v>
      </c>
    </row>
    <row r="66" spans="1:8" x14ac:dyDescent="0.25">
      <c r="A66" s="22" t="s">
        <v>63</v>
      </c>
      <c r="C66" s="26" t="s">
        <v>86</v>
      </c>
      <c r="D66" s="45">
        <v>9.0065769904436905</v>
      </c>
    </row>
    <row r="67" spans="1:8" x14ac:dyDescent="0.25">
      <c r="C67" s="26" t="s">
        <v>87</v>
      </c>
      <c r="D67" s="45">
        <v>7.1199530361472698</v>
      </c>
    </row>
    <row r="68" spans="1:8" x14ac:dyDescent="0.25">
      <c r="C68" s="26" t="s">
        <v>88</v>
      </c>
      <c r="D68" s="46">
        <v>18.225200000000001</v>
      </c>
    </row>
    <row r="69" spans="1:8" x14ac:dyDescent="0.25">
      <c r="C69" s="26" t="s">
        <v>89</v>
      </c>
      <c r="D69" s="46">
        <v>18.121600000000001</v>
      </c>
    </row>
    <row r="70" spans="1:8" hidden="1" x14ac:dyDescent="0.25">
      <c r="C70" s="26" t="s">
        <v>90</v>
      </c>
      <c r="D70" s="47">
        <v>0</v>
      </c>
    </row>
    <row r="71" spans="1:8" hidden="1" x14ac:dyDescent="0.25">
      <c r="C71" s="26" t="s">
        <v>91</v>
      </c>
      <c r="D71" s="48">
        <v>0</v>
      </c>
    </row>
    <row r="72" spans="1:8" hidden="1" x14ac:dyDescent="0.25">
      <c r="C72" s="26" t="s">
        <v>92</v>
      </c>
      <c r="D72" s="48">
        <v>0</v>
      </c>
      <c r="F72" s="44"/>
      <c r="G72" s="49"/>
    </row>
    <row r="73" spans="1:8" hidden="1" x14ac:dyDescent="0.25">
      <c r="B73" s="50"/>
      <c r="C73" s="13"/>
    </row>
    <row r="74" spans="1:8" hidden="1" x14ac:dyDescent="0.25">
      <c r="F74" s="4"/>
    </row>
    <row r="75" spans="1:8" hidden="1" x14ac:dyDescent="0.25">
      <c r="C75" s="34" t="s">
        <v>93</v>
      </c>
      <c r="D75" s="34"/>
      <c r="E75" s="34"/>
      <c r="F75" s="34"/>
      <c r="G75" s="35"/>
      <c r="H75" s="34"/>
    </row>
    <row r="76" spans="1:8" hidden="1" x14ac:dyDescent="0.25">
      <c r="C76" s="34" t="s">
        <v>94</v>
      </c>
      <c r="D76" s="34"/>
      <c r="E76" s="34"/>
      <c r="F76" s="34" t="s">
        <v>11</v>
      </c>
      <c r="G76" s="35" t="s">
        <v>12</v>
      </c>
      <c r="H76" s="34" t="s">
        <v>13</v>
      </c>
    </row>
    <row r="77" spans="1:8" hidden="1" x14ac:dyDescent="0.25">
      <c r="C77" s="26" t="s">
        <v>95</v>
      </c>
      <c r="D77" s="15"/>
      <c r="E77" s="36"/>
      <c r="F77" s="51">
        <f>SUMIF(Table13456768578910[[Industry ]],A65,Table13456768578910[Market Value])</f>
        <v>283590550.75</v>
      </c>
      <c r="G77" s="52">
        <f>+F77/$F$63</f>
        <v>0.70374886543450088</v>
      </c>
      <c r="H77" s="15"/>
    </row>
    <row r="78" spans="1:8" hidden="1" x14ac:dyDescent="0.25">
      <c r="C78" s="15" t="s">
        <v>96</v>
      </c>
      <c r="D78" s="15"/>
      <c r="E78" s="36"/>
      <c r="F78" s="51">
        <f>SUMIF(Table13456768578910[[Industry ]],A66,Table13456768578910[Market Value])</f>
        <v>104924244</v>
      </c>
      <c r="G78" s="52">
        <f>+F78/$F$63</f>
        <v>0.26037650928879807</v>
      </c>
      <c r="H78" s="15"/>
    </row>
    <row r="79" spans="1:8" x14ac:dyDescent="0.25">
      <c r="C79" s="15" t="s">
        <v>97</v>
      </c>
      <c r="D79" s="15"/>
      <c r="E79" s="36"/>
      <c r="F79" s="51">
        <f>SUM(F77:F78)</f>
        <v>388514794.75</v>
      </c>
      <c r="G79" s="52">
        <f>+F79/$F$63</f>
        <v>0.96412537472329896</v>
      </c>
      <c r="H79" s="15"/>
    </row>
    <row r="80" spans="1:8" x14ac:dyDescent="0.25">
      <c r="C80" s="15" t="s">
        <v>98</v>
      </c>
      <c r="D80" s="15"/>
      <c r="E80" s="36"/>
      <c r="F80" s="51">
        <f t="shared" ref="F80:F88" si="2">SUMIF($E$91:$E$98,C80,H92:H99)</f>
        <v>0</v>
      </c>
      <c r="G80" s="52">
        <f t="shared" ref="G80:G88" si="3">+F80/$F$63</f>
        <v>0</v>
      </c>
      <c r="H80" s="15"/>
    </row>
    <row r="81" spans="3:8" x14ac:dyDescent="0.25">
      <c r="C81" s="15" t="s">
        <v>99</v>
      </c>
      <c r="D81" s="15"/>
      <c r="E81" s="36"/>
      <c r="F81" s="51">
        <f t="shared" si="2"/>
        <v>0</v>
      </c>
      <c r="G81" s="52">
        <f t="shared" si="3"/>
        <v>0</v>
      </c>
      <c r="H81" s="15"/>
    </row>
    <row r="82" spans="3:8" x14ac:dyDescent="0.25">
      <c r="C82" s="15" t="s">
        <v>100</v>
      </c>
      <c r="D82" s="15"/>
      <c r="E82" s="36"/>
      <c r="F82" s="51">
        <f t="shared" si="2"/>
        <v>0</v>
      </c>
      <c r="G82" s="52">
        <f t="shared" si="3"/>
        <v>0</v>
      </c>
      <c r="H82" s="15"/>
    </row>
    <row r="83" spans="3:8" x14ac:dyDescent="0.25">
      <c r="C83" s="15" t="s">
        <v>101</v>
      </c>
      <c r="D83" s="15"/>
      <c r="E83" s="36"/>
      <c r="F83" s="51">
        <f t="shared" si="2"/>
        <v>0</v>
      </c>
      <c r="G83" s="52">
        <f t="shared" si="3"/>
        <v>0</v>
      </c>
      <c r="H83" s="15"/>
    </row>
    <row r="84" spans="3:8" x14ac:dyDescent="0.25">
      <c r="C84" s="15" t="s">
        <v>102</v>
      </c>
      <c r="D84" s="15"/>
      <c r="E84" s="36"/>
      <c r="F84" s="51">
        <f t="shared" si="2"/>
        <v>0</v>
      </c>
      <c r="G84" s="52">
        <f t="shared" si="3"/>
        <v>0</v>
      </c>
      <c r="H84" s="15"/>
    </row>
    <row r="85" spans="3:8" x14ac:dyDescent="0.25">
      <c r="C85" s="15" t="s">
        <v>103</v>
      </c>
      <c r="D85" s="15"/>
      <c r="E85" s="36"/>
      <c r="F85" s="51">
        <f t="shared" si="2"/>
        <v>0</v>
      </c>
      <c r="G85" s="52">
        <f t="shared" si="3"/>
        <v>0</v>
      </c>
      <c r="H85" s="15"/>
    </row>
    <row r="86" spans="3:8" x14ac:dyDescent="0.25">
      <c r="C86" s="15" t="s">
        <v>104</v>
      </c>
      <c r="D86" s="15"/>
      <c r="E86" s="36"/>
      <c r="F86" s="51">
        <f>SUMIF($E$91:$E$98,C86,H98:H105)</f>
        <v>0</v>
      </c>
      <c r="G86" s="52">
        <f t="shared" si="3"/>
        <v>0</v>
      </c>
      <c r="H86" s="15"/>
    </row>
    <row r="87" spans="3:8" x14ac:dyDescent="0.25">
      <c r="C87" s="15" t="s">
        <v>105</v>
      </c>
      <c r="D87" s="15"/>
      <c r="E87" s="36"/>
      <c r="F87" s="51">
        <f t="shared" si="2"/>
        <v>0</v>
      </c>
      <c r="G87" s="52">
        <f t="shared" si="3"/>
        <v>0</v>
      </c>
      <c r="H87" s="15"/>
    </row>
    <row r="88" spans="3:8" x14ac:dyDescent="0.25">
      <c r="C88" s="15" t="s">
        <v>106</v>
      </c>
      <c r="D88" s="15"/>
      <c r="E88" s="36"/>
      <c r="F88" s="51">
        <f t="shared" si="2"/>
        <v>0</v>
      </c>
      <c r="G88" s="52">
        <f t="shared" si="3"/>
        <v>0</v>
      </c>
      <c r="H88" s="15"/>
    </row>
    <row r="91" spans="3:8" s="21" customFormat="1" x14ac:dyDescent="0.25">
      <c r="E91" s="21" t="s">
        <v>107</v>
      </c>
      <c r="F91" s="21" t="s">
        <v>108</v>
      </c>
      <c r="G91" s="53">
        <f t="shared" ref="G91:G98" si="4">SUMIF($H$7:$H$47,F91,$E$7:$E$47)</f>
        <v>0</v>
      </c>
      <c r="H91" s="54">
        <f t="shared" ref="H91:H98" si="5">SUMIF($H$7:$H$50,F91,$F$7:$F$50)</f>
        <v>0</v>
      </c>
    </row>
    <row r="92" spans="3:8" s="21" customFormat="1" x14ac:dyDescent="0.25">
      <c r="E92" s="21" t="s">
        <v>107</v>
      </c>
      <c r="F92" s="21" t="s">
        <v>109</v>
      </c>
      <c r="G92" s="53">
        <f t="shared" si="4"/>
        <v>0</v>
      </c>
      <c r="H92" s="54">
        <f t="shared" si="5"/>
        <v>0</v>
      </c>
    </row>
    <row r="93" spans="3:8" s="21" customFormat="1" x14ac:dyDescent="0.25">
      <c r="E93" s="21" t="s">
        <v>107</v>
      </c>
      <c r="F93" s="21" t="s">
        <v>110</v>
      </c>
      <c r="G93" s="53">
        <f t="shared" si="4"/>
        <v>0</v>
      </c>
      <c r="H93" s="54">
        <f t="shared" si="5"/>
        <v>0</v>
      </c>
    </row>
    <row r="94" spans="3:8" s="21" customFormat="1" x14ac:dyDescent="0.25">
      <c r="E94" s="21" t="s">
        <v>99</v>
      </c>
      <c r="F94" s="21" t="s">
        <v>111</v>
      </c>
      <c r="G94" s="53">
        <f t="shared" si="4"/>
        <v>0</v>
      </c>
      <c r="H94" s="54">
        <f t="shared" si="5"/>
        <v>0</v>
      </c>
    </row>
    <row r="95" spans="3:8" s="21" customFormat="1" x14ac:dyDescent="0.25">
      <c r="E95" s="21" t="s">
        <v>100</v>
      </c>
      <c r="F95" s="21" t="s">
        <v>112</v>
      </c>
      <c r="G95" s="53">
        <f t="shared" si="4"/>
        <v>0</v>
      </c>
      <c r="H95" s="54">
        <f t="shared" si="5"/>
        <v>0</v>
      </c>
    </row>
    <row r="96" spans="3:8" s="21" customFormat="1" x14ac:dyDescent="0.25">
      <c r="E96" s="21" t="s">
        <v>107</v>
      </c>
      <c r="F96" s="21" t="s">
        <v>113</v>
      </c>
      <c r="G96" s="53">
        <f t="shared" si="4"/>
        <v>0</v>
      </c>
      <c r="H96" s="54">
        <f t="shared" si="5"/>
        <v>0</v>
      </c>
    </row>
    <row r="97" spans="5:8" s="21" customFormat="1" x14ac:dyDescent="0.25">
      <c r="E97" s="21" t="s">
        <v>100</v>
      </c>
      <c r="F97" s="21" t="s">
        <v>114</v>
      </c>
      <c r="G97" s="53">
        <f t="shared" si="4"/>
        <v>0</v>
      </c>
      <c r="H97" s="54">
        <f t="shared" si="5"/>
        <v>0</v>
      </c>
    </row>
    <row r="98" spans="5:8" s="21" customFormat="1" x14ac:dyDescent="0.25">
      <c r="E98" s="21" t="s">
        <v>107</v>
      </c>
      <c r="F98" s="21" t="s">
        <v>115</v>
      </c>
      <c r="G98" s="53">
        <f t="shared" si="4"/>
        <v>0</v>
      </c>
      <c r="H98" s="54">
        <f t="shared" si="5"/>
        <v>0</v>
      </c>
    </row>
    <row r="99" spans="5:8" s="21" customFormat="1" x14ac:dyDescent="0.25">
      <c r="E99" s="55"/>
      <c r="G99" s="53" t="s">
        <v>97</v>
      </c>
      <c r="H99" s="21" t="s">
        <v>97</v>
      </c>
    </row>
    <row r="100" spans="5:8" s="21" customFormat="1" x14ac:dyDescent="0.25">
      <c r="E100" s="55"/>
      <c r="G100" s="53"/>
    </row>
    <row r="101" spans="5:8" s="21" customFormat="1" x14ac:dyDescent="0.25">
      <c r="E101" s="55"/>
      <c r="G101" s="53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2025-11-07T10:06:16Z</dcterms:created>
  <dcterms:modified xsi:type="dcterms:W3CDTF">2025-11-07T10:06:19Z</dcterms:modified>
</cp:coreProperties>
</file>