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7. September 2023\9. Portfolio Monthly- Website\"/>
    </mc:Choice>
  </mc:AlternateContent>
  <xr:revisionPtr revIDLastSave="0" documentId="8_{737228D5-570C-4948-9BE4-65400260884E}" xr6:coauthVersionLast="47" xr6:coauthVersionMax="47" xr10:uidLastSave="{00000000-0000-0000-0000-000000000000}"/>
  <bookViews>
    <workbookView xWindow="-120" yWindow="-120" windowWidth="20730" windowHeight="11160" xr2:uid="{5A415B1E-21E6-42FA-89D3-9005B7A91E29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Port_E1I!$C$6:$G$89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7" i="1" l="1"/>
  <c r="G136" i="1"/>
  <c r="G135" i="1"/>
  <c r="G134" i="1"/>
  <c r="G133" i="1"/>
  <c r="G132" i="1"/>
  <c r="G131" i="1"/>
  <c r="G130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00" i="1"/>
  <c r="F102" i="1" s="1"/>
  <c r="F90" i="1"/>
  <c r="G90" i="1" s="1"/>
  <c r="G127" i="1" l="1"/>
  <c r="G125" i="1"/>
  <c r="G123" i="1"/>
  <c r="G121" i="1"/>
  <c r="G119" i="1"/>
  <c r="G117" i="1"/>
  <c r="G94" i="1"/>
  <c r="G88" i="1"/>
  <c r="G84" i="1"/>
  <c r="G80" i="1"/>
  <c r="G76" i="1"/>
  <c r="G72" i="1"/>
  <c r="G68" i="1"/>
  <c r="G64" i="1"/>
  <c r="G60" i="1"/>
  <c r="G56" i="1"/>
  <c r="G48" i="1"/>
  <c r="G44" i="1"/>
  <c r="G40" i="1"/>
  <c r="G36" i="1"/>
  <c r="G28" i="1"/>
  <c r="G20" i="1"/>
  <c r="G12" i="1"/>
  <c r="G87" i="1"/>
  <c r="G83" i="1"/>
  <c r="G79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86" i="1"/>
  <c r="G70" i="1"/>
  <c r="G58" i="1"/>
  <c r="G50" i="1"/>
  <c r="G42" i="1"/>
  <c r="G34" i="1"/>
  <c r="G26" i="1"/>
  <c r="G18" i="1"/>
  <c r="G10" i="1"/>
  <c r="G126" i="1"/>
  <c r="G124" i="1"/>
  <c r="G122" i="1"/>
  <c r="G120" i="1"/>
  <c r="G118" i="1"/>
  <c r="G116" i="1"/>
  <c r="G82" i="1"/>
  <c r="G78" i="1"/>
  <c r="G74" i="1"/>
  <c r="G66" i="1"/>
  <c r="G62" i="1"/>
  <c r="G54" i="1"/>
  <c r="G46" i="1"/>
  <c r="G38" i="1"/>
  <c r="G30" i="1"/>
  <c r="G22" i="1"/>
  <c r="G14" i="1"/>
  <c r="G98" i="1"/>
  <c r="G89" i="1"/>
  <c r="G85" i="1"/>
  <c r="G81" i="1"/>
  <c r="G77" i="1"/>
  <c r="G73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52" i="1"/>
  <c r="G32" i="1"/>
  <c r="G24" i="1"/>
  <c r="G16" i="1"/>
  <c r="G8" i="1"/>
  <c r="G100" i="1"/>
</calcChain>
</file>

<file path=xl/sharedStrings.xml><?xml version="1.0" encoding="utf-8"?>
<sst xmlns="http://schemas.openxmlformats.org/spreadsheetml/2006/main" count="296" uniqueCount="255">
  <si>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</si>
  <si>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</si>
  <si>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</si>
  <si>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</si>
  <si>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</si>
  <si>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</si>
  <si>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28-09-2023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</si>
  <si>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</si>
  <si>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</si>
  <si>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</si>
  <si>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</si>
  <si>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</si>
  <si>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</si>
  <si>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INE358A01014</t>
  </si>
  <si>
    <t>Abbott India Ltd</t>
  </si>
  <si>
    <t>Manufacture of other pharmaceutical and botanical products n.e.c. like Hina powder etc</t>
  </si>
  <si>
    <t>INE176B01034</t>
  </si>
  <si>
    <t>Havells India Limited.</t>
  </si>
  <si>
    <t>Manufacture of electricity distribution and control apparatus</t>
  </si>
  <si>
    <t>INE154A01025</t>
  </si>
  <si>
    <t>ITC LTD</t>
  </si>
  <si>
    <t>Manufacture of cigarettes, cigarette tobacco</t>
  </si>
  <si>
    <t>INE271C01023</t>
  </si>
  <si>
    <t>DLF Ltd</t>
  </si>
  <si>
    <t>Real estate activities with own or leased property</t>
  </si>
  <si>
    <t>INE062A01020</t>
  </si>
  <si>
    <t>STATE BANK OF INDIA</t>
  </si>
  <si>
    <t>Monetary intermediation of commercial banks, saving banks. postal savings</t>
  </si>
  <si>
    <t>INE012A01025</t>
  </si>
  <si>
    <t>ACC Limited.</t>
  </si>
  <si>
    <t>Manufacture of clinkers and cement</t>
  </si>
  <si>
    <t>INE081A01020</t>
  </si>
  <si>
    <t>TATA STEEL LIMITED.</t>
  </si>
  <si>
    <t>Manufacture of other iron and steel casting and products thereof</t>
  </si>
  <si>
    <t>INE494B01023</t>
  </si>
  <si>
    <t>TVS Motor Company Ltd</t>
  </si>
  <si>
    <t>Manufacture of motorcycles, scooters, mopeds etc. and their</t>
  </si>
  <si>
    <t>INE917I01010</t>
  </si>
  <si>
    <t>Bajaj Auto Limited</t>
  </si>
  <si>
    <t>INE038A01020</t>
  </si>
  <si>
    <t>HINDALCO INDUSTRIES LTD.</t>
  </si>
  <si>
    <t>Manufacture of Aluminium from alumina and by other methods and products</t>
  </si>
  <si>
    <t>INE111A01025</t>
  </si>
  <si>
    <t>Container Corporation of India Limited</t>
  </si>
  <si>
    <t>Freight rail transport</t>
  </si>
  <si>
    <t>INE040A01034</t>
  </si>
  <si>
    <t>HDFC BANK LTD</t>
  </si>
  <si>
    <t>IN9397D01014</t>
  </si>
  <si>
    <t>Bharti Airtel partly Paid(14:1)</t>
  </si>
  <si>
    <t>Activities of maintaining and operating pageing</t>
  </si>
  <si>
    <t>INE009A01021</t>
  </si>
  <si>
    <t>INFOSYS LTD EQ</t>
  </si>
  <si>
    <t>Writing , modifying, testing of computer program</t>
  </si>
  <si>
    <t>INE029A01011</t>
  </si>
  <si>
    <t>Bharat Petroleum Corporation Limited</t>
  </si>
  <si>
    <t>Production of liquid and gaseous fuels, illuminating oils, lubricating</t>
  </si>
  <si>
    <t>INE860A01027</t>
  </si>
  <si>
    <t>HCL Technologies Limited</t>
  </si>
  <si>
    <t>INE121A01024</t>
  </si>
  <si>
    <t>CHOLAMANDALAM INVESTMENT AND FINANCE COMPANY</t>
  </si>
  <si>
    <t>Other credit granting</t>
  </si>
  <si>
    <t>INE669C01036</t>
  </si>
  <si>
    <t>TECH MAHINDRA LIMITED</t>
  </si>
  <si>
    <t>Computer consultancy</t>
  </si>
  <si>
    <t>INE758E01017</t>
  </si>
  <si>
    <t>Jio Financial Services</t>
  </si>
  <si>
    <t>Manufacture of other petroleum n.e.c.</t>
  </si>
  <si>
    <t>INE151A01013</t>
  </si>
  <si>
    <t>Tata Communications Limited</t>
  </si>
  <si>
    <t>Other telecommunications activities</t>
  </si>
  <si>
    <t>INE513A01022</t>
  </si>
  <si>
    <t>Schaeffler India Limited</t>
  </si>
  <si>
    <t>Manufacture of bearings, gears, gearing and driving elements</t>
  </si>
  <si>
    <t>INE006I01046</t>
  </si>
  <si>
    <t>ASTRAL LIMITED</t>
  </si>
  <si>
    <t>Manufacture of other plastics products n.e.c.</t>
  </si>
  <si>
    <t>INE021A01026</t>
  </si>
  <si>
    <t>ASIAN PAINTS LTD.</t>
  </si>
  <si>
    <t>Manufacture of paints and varnishes, enamels or lacquers</t>
  </si>
  <si>
    <t>INE028A01039</t>
  </si>
  <si>
    <t>Bank Of Baroda</t>
  </si>
  <si>
    <t>INE030A01027</t>
  </si>
  <si>
    <t>HINDUSTAN UNILEVER LIMITED</t>
  </si>
  <si>
    <t>Manufacture of soap all forms</t>
  </si>
  <si>
    <t>INE237A01028</t>
  </si>
  <si>
    <t>KOTAK MAHINDRA BANK LIMITED</t>
  </si>
  <si>
    <t>INE152A01029</t>
  </si>
  <si>
    <t>Thermax Ltd.</t>
  </si>
  <si>
    <t>Manufacture of engines and turbines, except aircraft, vehicle</t>
  </si>
  <si>
    <t>INE585B01010</t>
  </si>
  <si>
    <t>MARUTI SUZUKI INDIA LTD.</t>
  </si>
  <si>
    <t>Manufacture of passenger cars</t>
  </si>
  <si>
    <t>INE002A01018</t>
  </si>
  <si>
    <t>RELIANCE INDUSTRIES LIMITED</t>
  </si>
  <si>
    <t>INE200M01021</t>
  </si>
  <si>
    <t>VARUN INDUSTRIES LIMITED</t>
  </si>
  <si>
    <t>Manufacture of aerated drinks</t>
  </si>
  <si>
    <t>INE079A01024</t>
  </si>
  <si>
    <t>AMBUJA CEMENTS LTD</t>
  </si>
  <si>
    <t>INE397D01024</t>
  </si>
  <si>
    <t>BHARTI AIRTEL LTD</t>
  </si>
  <si>
    <t>INE848E01016</t>
  </si>
  <si>
    <t>NHPC LIMITED</t>
  </si>
  <si>
    <t>Electric power generation by hydroelectric power plants</t>
  </si>
  <si>
    <t>INE066A01021</t>
  </si>
  <si>
    <t>EICHER MOTORS LTD</t>
  </si>
  <si>
    <t>INE129A01019</t>
  </si>
  <si>
    <t>GAIL (INDIA) LIMITED .</t>
  </si>
  <si>
    <t>Disrtibution and sale of gaseous fuels through mains</t>
  </si>
  <si>
    <t>INE203G01027</t>
  </si>
  <si>
    <t>INDRAPRASTHA GAS</t>
  </si>
  <si>
    <t>INE158A01026</t>
  </si>
  <si>
    <t>HERO MOTOCORP LIMITED</t>
  </si>
  <si>
    <t>INE797F01020</t>
  </si>
  <si>
    <t>Jubilant Foodworks Limited.</t>
  </si>
  <si>
    <t>Restaurants without bars</t>
  </si>
  <si>
    <t>INE073K01018</t>
  </si>
  <si>
    <t>Sona BLW Precision Forgings Limited</t>
  </si>
  <si>
    <t>INE795G01014</t>
  </si>
  <si>
    <t>HDFC LIFE INSURANCE COMPANY LTD</t>
  </si>
  <si>
    <t>Life insurance</t>
  </si>
  <si>
    <t>INE214T01019</t>
  </si>
  <si>
    <t>Larsen &amp; Toubro Infotech Limited</t>
  </si>
  <si>
    <t>Other information technology and computer service activities</t>
  </si>
  <si>
    <t>INE263A01024</t>
  </si>
  <si>
    <t>BHARAT ELECTRONICS LIMITED</t>
  </si>
  <si>
    <t>Manufacture of radar equipment, GPS devices, search, detection, navig</t>
  </si>
  <si>
    <t>INE044A01036</t>
  </si>
  <si>
    <t>SUN PHARMACEUTICALS INDUSTRIES LTD</t>
  </si>
  <si>
    <t>Manufacture of medicinal substances used in the manufacture of pharmaceuticals:</t>
  </si>
  <si>
    <t>INE854D01024</t>
  </si>
  <si>
    <t>United Spirits Limited</t>
  </si>
  <si>
    <t>Manufacture of distilled, potable, alcoholic beverages</t>
  </si>
  <si>
    <t>INE192A01025</t>
  </si>
  <si>
    <t>Tata Consumer Products Limited</t>
  </si>
  <si>
    <t>Processing and blending of tea including manufacture of instant tea</t>
  </si>
  <si>
    <t>INE155A01022</t>
  </si>
  <si>
    <t>TATA MOTORS LTD</t>
  </si>
  <si>
    <t>Manufacture of commercial vehicles such as vans, lorries, over-the-road</t>
  </si>
  <si>
    <t>INE298A01020</t>
  </si>
  <si>
    <t>CUMMINS INDIA LIMITED</t>
  </si>
  <si>
    <t>INE752E01010</t>
  </si>
  <si>
    <t>POWER GRID CORPORATION OF INDIA LIMITED</t>
  </si>
  <si>
    <t>Transmission of electric energy</t>
  </si>
  <si>
    <t>INE123W01016</t>
  </si>
  <si>
    <t>SBI LIFE INSURANCE COMPANY LIMITED</t>
  </si>
  <si>
    <t>INE018A01030</t>
  </si>
  <si>
    <t>LARSEN AND TOUBRO LIMITED</t>
  </si>
  <si>
    <t>Other civil engineering projects n.e.c.</t>
  </si>
  <si>
    <t>INE465A01025</t>
  </si>
  <si>
    <t>Bharat Forge Limited</t>
  </si>
  <si>
    <t>Forging, pressing, stamping and roll-forming of metal; powder metallurgy</t>
  </si>
  <si>
    <t>INE016A01026</t>
  </si>
  <si>
    <t>Dabur India Limited</t>
  </si>
  <si>
    <t>Manufacture of hair oil, shampoo, hair dye etc.</t>
  </si>
  <si>
    <t>INE090A01021</t>
  </si>
  <si>
    <t>ICICI BANK LTD</t>
  </si>
  <si>
    <t>INE216A01030</t>
  </si>
  <si>
    <t>Britannia Industries Limited</t>
  </si>
  <si>
    <t>Manufacture of biscuits, cakes, pastries, rusks etc.</t>
  </si>
  <si>
    <t>INE918I01026</t>
  </si>
  <si>
    <t>BAJAJ FINSERV LTD</t>
  </si>
  <si>
    <t>INE686F01025</t>
  </si>
  <si>
    <t>United Breweries Limited</t>
  </si>
  <si>
    <t>Manufacture of beer</t>
  </si>
  <si>
    <t>INE733E01010</t>
  </si>
  <si>
    <t>NTPC LIMITED</t>
  </si>
  <si>
    <t>Electric power generation by coal based thermal power plants</t>
  </si>
  <si>
    <t>INE117A01022</t>
  </si>
  <si>
    <t>ABB India Limited</t>
  </si>
  <si>
    <t>INE059A01026</t>
  </si>
  <si>
    <t>CIPLA LIMITED</t>
  </si>
  <si>
    <t>INE296A01024</t>
  </si>
  <si>
    <t>Bajaj Finance Limited</t>
  </si>
  <si>
    <t>INE095A01012</t>
  </si>
  <si>
    <t>IndusInd Bank Limited</t>
  </si>
  <si>
    <t>INE003A01024</t>
  </si>
  <si>
    <t>SIEMENS LIMITED</t>
  </si>
  <si>
    <t>Manufacture of other electrical equipment</t>
  </si>
  <si>
    <t>INE239A01016</t>
  </si>
  <si>
    <t>NESTLE INDIA LTD</t>
  </si>
  <si>
    <t>Manufacture of milk-powder, ice-cream powder and condensed milk except</t>
  </si>
  <si>
    <t>INE849A01020</t>
  </si>
  <si>
    <t>TRENT LTD</t>
  </si>
  <si>
    <t>Retail sale of readymade garments, hosiery goods, other articles</t>
  </si>
  <si>
    <t>INE280A01028</t>
  </si>
  <si>
    <t>Titan Company Limited</t>
  </si>
  <si>
    <t>Manufacture of jewellery of gold, silver and other precious or base metal</t>
  </si>
  <si>
    <t>INE238A01034</t>
  </si>
  <si>
    <t>AXIS BANK</t>
  </si>
  <si>
    <t>INE245A01021</t>
  </si>
  <si>
    <t>TATA POWER COMPANY LIMITED</t>
  </si>
  <si>
    <t>INE467B01029</t>
  </si>
  <si>
    <t>TATA CONSULTANCY SERVICES LIMITED</t>
  </si>
  <si>
    <t>INE089A01023</t>
  </si>
  <si>
    <t>Dr. Reddy's Laboratories Limited</t>
  </si>
  <si>
    <t>Manufacture of allopathic pharmaceutical preparations</t>
  </si>
  <si>
    <t>INE481G01011</t>
  </si>
  <si>
    <t>UltraTech Cement Limited</t>
  </si>
  <si>
    <t>INE726G01019</t>
  </si>
  <si>
    <t>ICICI PRUDENTIAL LIFE INSURANCE COMPANY LIMITED</t>
  </si>
  <si>
    <t>INE213A01029</t>
  </si>
  <si>
    <t>OIL AND NATURAL GAS CORPORATION LTD</t>
  </si>
  <si>
    <t>On shore extraction of crude petroleum</t>
  </si>
  <si>
    <t>INE101A01026</t>
  </si>
  <si>
    <t>MAHINDRA AND MAHINDRA LTD</t>
  </si>
  <si>
    <t>Manufacture of tractors used in agriculture and forestry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</si>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</sst>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2" fillId="0" borderId="0" xfId="2" applyAlignment="1">
      <alignment vertical="top"/>
    </xf>
    <xf numFmtId="0" fontId="0" fillId="0" borderId="4" xfId="0" applyBorder="1" applyAlignment="1">
      <alignment vertical="top"/>
    </xf>
    <xf numFmtId="0" fontId="2" fillId="0" borderId="4" xfId="2" applyBorder="1"/>
    <xf numFmtId="165" fontId="0" fillId="0" borderId="4" xfId="3" applyNumberFormat="1" applyFont="1" applyBorder="1"/>
    <xf numFmtId="9" fontId="0" fillId="0" borderId="4" xfId="1" applyFont="1" applyFill="1" applyBorder="1"/>
    <xf numFmtId="164" fontId="0" fillId="0" borderId="4" xfId="3" applyFont="1" applyBorder="1"/>
    <xf numFmtId="9" fontId="0" fillId="0" borderId="5" xfId="1" applyFont="1" applyFill="1" applyBorder="1"/>
    <xf numFmtId="0" fontId="2" fillId="0" borderId="4" xfId="2" applyBorder="1" applyAlignment="1">
      <alignment vertical="top"/>
    </xf>
    <xf numFmtId="164" fontId="0" fillId="0" borderId="4" xfId="3" applyFont="1" applyFill="1" applyBorder="1" applyAlignment="1">
      <alignment horizontal="right" vertical="top"/>
    </xf>
    <xf numFmtId="164" fontId="0" fillId="0" borderId="4" xfId="3" applyFont="1" applyBorder="1" applyAlignment="1">
      <alignment horizontal="right" vertical="top"/>
    </xf>
    <xf numFmtId="4" fontId="2" fillId="0" borderId="4" xfId="2" applyNumberFormat="1" applyBorder="1" applyAlignment="1">
      <alignment horizontal="right" vertical="top"/>
    </xf>
    <xf numFmtId="10" fontId="0" fillId="0" borderId="4" xfId="1" applyNumberFormat="1" applyFont="1" applyBorder="1"/>
    <xf numFmtId="0" fontId="3" fillId="3" borderId="4" xfId="2" applyFont="1" applyFill="1" applyBorder="1"/>
    <xf numFmtId="9" fontId="3" fillId="3" borderId="4" xfId="1" applyFont="1" applyFill="1" applyBorder="1"/>
    <xf numFmtId="0" fontId="6" fillId="0" borderId="4" xfId="2" applyFont="1" applyBorder="1"/>
    <xf numFmtId="165" fontId="0" fillId="0" borderId="4" xfId="3" applyNumberFormat="1" applyFont="1" applyBorder="1" applyAlignment="1">
      <alignment horizontal="right" vertical="top"/>
    </xf>
    <xf numFmtId="9" fontId="0" fillId="0" borderId="4" xfId="1" applyFont="1" applyBorder="1"/>
    <xf numFmtId="0" fontId="9" fillId="2" borderId="6" xfId="0" applyFont="1" applyFill="1" applyBorder="1"/>
    <xf numFmtId="0" fontId="4" fillId="0" borderId="4" xfId="2" applyFont="1" applyBorder="1"/>
    <xf numFmtId="165" fontId="10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5" fillId="0" borderId="4" xfId="2" applyFont="1" applyBorder="1" applyAlignment="1">
      <alignment vertical="top"/>
    </xf>
    <xf numFmtId="0" fontId="5" fillId="0" borderId="4" xfId="2" applyFont="1" applyBorder="1"/>
    <xf numFmtId="164" fontId="5" fillId="0" borderId="4" xfId="3" applyFont="1" applyBorder="1"/>
    <xf numFmtId="9" fontId="5" fillId="0" borderId="4" xfId="1" applyFont="1" applyBorder="1"/>
    <xf numFmtId="165" fontId="2" fillId="0" borderId="0" xfId="2" applyNumberFormat="1"/>
    <xf numFmtId="164" fontId="2" fillId="0" borderId="4" xfId="2" applyNumberFormat="1" applyBorder="1"/>
    <xf numFmtId="164" fontId="0" fillId="4" borderId="4" xfId="3" applyFont="1" applyFill="1" applyBorder="1" applyAlignment="1">
      <alignment horizontal="right"/>
    </xf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4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1D884AD8-1C58-4677-B4B0-A77123311CEC}"/>
    <cellStyle name="Normal" xfId="0" builtinId="0"/>
    <cellStyle name="Normal 2" xfId="2" xr:uid="{D853310E-B578-49F0-90C7-C7DD2241F4B9}"/>
    <cellStyle name="Percent" xfId="1" builtinId="5"/>
    <cellStyle name="Percent 2" xfId="4" xr:uid="{9B54ECA5-DEF4-4E2E-B397-81565D654958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E777BF-7237-48F4-9189-C7EB89FE4A28}" name="Table134567685611" displayName="Table134567685611" ref="B6:G89" totalsRowShown="0" headerRowDxfId="10" dataDxfId="9" headerRowBorderDxfId="7" tableBorderDxfId="8" totalsRowBorderDxfId="6">
  <sortState xmlns:xlrd2="http://schemas.microsoft.com/office/spreadsheetml/2017/richdata2" ref="B7:G85">
    <sortCondition descending="1" ref="F6:F85"/>
  </sortState>
  <tableColumns count="6">
    <tableColumn id="1" xr3:uid="{A76D78F5-68E5-4DD2-9A4C-7A87142499AB}" name="ISIN No." dataDxfId="5"/>
    <tableColumn id="2" xr3:uid="{3DAD76D2-5935-4FC6-8C6B-3E4404F501EC}" name="Name of the Instrument" dataDxfId="4"/>
    <tableColumn id="3" xr3:uid="{9CEF94A4-56B7-4E6F-A2CA-FB8D17F68F05}" name="Industry " dataDxfId="3"/>
    <tableColumn id="4" xr3:uid="{C274E7E8-4027-4CF2-8354-214CCAE88E5E}" name="Quantity" dataDxfId="2"/>
    <tableColumn id="5" xr3:uid="{85C57B2C-E23C-47E4-8D49-4B22E29CF988}" name="Market Value" dataDxfId="1"/>
    <tableColumn id="6" xr3:uid="{CF5B92FA-1824-43B0-B25B-8140F82E3D5C}" name="% of Portfolio" dataDxfId="0" dataCellStyle="Percent">
      <calculatedColumnFormula>+F7/$F$102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DB51-1154-48AE-85A9-B55E4301F304}">
  <sheetPr>
    <tabColor rgb="FF7030A0"/>
  </sheetPr>
  <dimension ref="A2:N138"/>
  <sheetViews>
    <sheetView showGridLines="0" tabSelected="1" zoomScaleNormal="100" zoomScaleSheetLayoutView="89" workbookViewId="0">
      <selection activeCell="A12" sqref="A12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12" style="1" bestFit="1" customWidth="1"/>
    <col min="9" max="10" width="9.140625" style="1"/>
    <col min="11" max="11" width="16.140625" style="1" bestFit="1" customWidth="1"/>
    <col min="12" max="12" width="14" style="1" bestFit="1" customWidth="1"/>
    <col min="13" max="13" width="9.140625" style="1"/>
    <col min="14" max="14" width="10" style="1" bestFit="1" customWidth="1"/>
    <col min="15" max="16384" width="9.140625" style="1"/>
  </cols>
  <sheetData>
    <row r="2" spans="1:7" x14ac:dyDescent="0.25">
      <c r="B2" s="2" t="s">
        <v>0</v>
      </c>
      <c r="D2" s="3" t="s">
        <v>1</v>
      </c>
      <c r="G2" s="5"/>
    </row>
    <row r="3" spans="1:7" x14ac:dyDescent="0.25">
      <c r="A3" s="6" t="s">
        <v>2</v>
      </c>
      <c r="B3" s="2" t="s">
        <v>3</v>
      </c>
      <c r="D3" s="2" t="s">
        <v>4</v>
      </c>
    </row>
    <row r="4" spans="1:7" x14ac:dyDescent="0.25">
      <c r="B4" s="2" t="s">
        <v>5</v>
      </c>
      <c r="D4" s="2" t="s">
        <v>6</v>
      </c>
    </row>
    <row r="6" spans="1:7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</row>
    <row r="7" spans="1:7" x14ac:dyDescent="0.25">
      <c r="A7" s="12"/>
      <c r="B7" s="13" t="s">
        <v>13</v>
      </c>
      <c r="C7" s="14" t="s">
        <v>14</v>
      </c>
      <c r="D7" s="14" t="s">
        <v>15</v>
      </c>
      <c r="E7" s="15">
        <v>55</v>
      </c>
      <c r="F7" s="15">
        <v>1230385.75</v>
      </c>
      <c r="G7" s="16">
        <f>+F7/$F$102</f>
        <v>4.497241450719224E-3</v>
      </c>
    </row>
    <row r="8" spans="1:7" x14ac:dyDescent="0.25">
      <c r="A8" s="12"/>
      <c r="B8" s="13" t="s">
        <v>16</v>
      </c>
      <c r="C8" s="14" t="s">
        <v>17</v>
      </c>
      <c r="D8" s="14" t="s">
        <v>18</v>
      </c>
      <c r="E8" s="15">
        <v>1000</v>
      </c>
      <c r="F8" s="15">
        <v>1375150</v>
      </c>
      <c r="G8" s="16">
        <f t="shared" ref="G8:G71" si="0">+F8/$F$102</f>
        <v>5.0263761433814889E-3</v>
      </c>
    </row>
    <row r="9" spans="1:7" x14ac:dyDescent="0.25">
      <c r="A9" s="12"/>
      <c r="B9" s="13" t="s">
        <v>19</v>
      </c>
      <c r="C9" s="14" t="s">
        <v>20</v>
      </c>
      <c r="D9" s="14" t="s">
        <v>21</v>
      </c>
      <c r="E9" s="15">
        <v>22143</v>
      </c>
      <c r="F9" s="15">
        <v>9759527.25</v>
      </c>
      <c r="G9" s="16">
        <f t="shared" si="0"/>
        <v>3.5672512046017922E-2</v>
      </c>
    </row>
    <row r="10" spans="1:7" x14ac:dyDescent="0.25">
      <c r="A10" s="12"/>
      <c r="B10" s="13" t="s">
        <v>22</v>
      </c>
      <c r="C10" s="14" t="s">
        <v>23</v>
      </c>
      <c r="D10" s="14" t="s">
        <v>24</v>
      </c>
      <c r="E10" s="15">
        <v>2320</v>
      </c>
      <c r="F10" s="15">
        <v>1206632</v>
      </c>
      <c r="G10" s="16">
        <f t="shared" si="0"/>
        <v>4.4104179897761645E-3</v>
      </c>
    </row>
    <row r="11" spans="1:7" x14ac:dyDescent="0.25">
      <c r="A11" s="12"/>
      <c r="B11" s="13" t="s">
        <v>25</v>
      </c>
      <c r="C11" s="14" t="s">
        <v>26</v>
      </c>
      <c r="D11" s="14" t="s">
        <v>27</v>
      </c>
      <c r="E11" s="15">
        <v>15118</v>
      </c>
      <c r="F11" s="15">
        <v>8918864.0999999996</v>
      </c>
      <c r="G11" s="16">
        <f t="shared" si="0"/>
        <v>3.2599764199034008E-2</v>
      </c>
    </row>
    <row r="12" spans="1:7" x14ac:dyDescent="0.25">
      <c r="A12" s="12"/>
      <c r="B12" s="13" t="s">
        <v>28</v>
      </c>
      <c r="C12" s="14" t="s">
        <v>29</v>
      </c>
      <c r="D12" s="14" t="s">
        <v>30</v>
      </c>
      <c r="E12" s="15">
        <v>310</v>
      </c>
      <c r="F12" s="15">
        <v>618868.5</v>
      </c>
      <c r="G12" s="16">
        <f t="shared" si="0"/>
        <v>2.2620556770463489E-3</v>
      </c>
    </row>
    <row r="13" spans="1:7" x14ac:dyDescent="0.25">
      <c r="A13" s="12"/>
      <c r="B13" s="13" t="s">
        <v>31</v>
      </c>
      <c r="C13" s="14" t="s">
        <v>32</v>
      </c>
      <c r="D13" s="14" t="s">
        <v>33</v>
      </c>
      <c r="E13" s="15">
        <v>25580</v>
      </c>
      <c r="F13" s="15">
        <v>3243544</v>
      </c>
      <c r="G13" s="16">
        <f t="shared" si="0"/>
        <v>1.1855631881327978E-2</v>
      </c>
    </row>
    <row r="14" spans="1:7" x14ac:dyDescent="0.25">
      <c r="A14" s="12"/>
      <c r="B14" s="13" t="s">
        <v>34</v>
      </c>
      <c r="C14" s="14" t="s">
        <v>35</v>
      </c>
      <c r="D14" s="14" t="s">
        <v>36</v>
      </c>
      <c r="E14" s="15">
        <v>1675</v>
      </c>
      <c r="F14" s="15">
        <v>2552532.5</v>
      </c>
      <c r="G14" s="16">
        <f t="shared" si="0"/>
        <v>9.3298828951066497E-3</v>
      </c>
    </row>
    <row r="15" spans="1:7" x14ac:dyDescent="0.25">
      <c r="A15" s="12"/>
      <c r="B15" s="13" t="s">
        <v>37</v>
      </c>
      <c r="C15" s="14" t="s">
        <v>38</v>
      </c>
      <c r="D15" s="14" t="s">
        <v>36</v>
      </c>
      <c r="E15" s="15">
        <v>52</v>
      </c>
      <c r="F15" s="15">
        <v>260343.2</v>
      </c>
      <c r="G15" s="16">
        <f t="shared" si="0"/>
        <v>9.5159280774577003E-4</v>
      </c>
    </row>
    <row r="16" spans="1:7" x14ac:dyDescent="0.25">
      <c r="A16" s="12"/>
      <c r="B16" s="13" t="s">
        <v>39</v>
      </c>
      <c r="C16" s="14" t="s">
        <v>40</v>
      </c>
      <c r="D16" s="14" t="s">
        <v>41</v>
      </c>
      <c r="E16" s="15">
        <v>5650</v>
      </c>
      <c r="F16" s="15">
        <v>2637702.5</v>
      </c>
      <c r="G16" s="16">
        <f t="shared" si="0"/>
        <v>9.6411918113207366E-3</v>
      </c>
    </row>
    <row r="17" spans="1:7" x14ac:dyDescent="0.25">
      <c r="A17" s="12"/>
      <c r="B17" s="13" t="s">
        <v>42</v>
      </c>
      <c r="C17" s="14" t="s">
        <v>43</v>
      </c>
      <c r="D17" s="14" t="s">
        <v>44</v>
      </c>
      <c r="E17" s="15">
        <v>1680</v>
      </c>
      <c r="F17" s="15">
        <v>1193136</v>
      </c>
      <c r="G17" s="16">
        <f t="shared" si="0"/>
        <v>4.3610881185395167E-3</v>
      </c>
    </row>
    <row r="18" spans="1:7" x14ac:dyDescent="0.25">
      <c r="A18" s="12"/>
      <c r="B18" s="13" t="s">
        <v>45</v>
      </c>
      <c r="C18" s="14" t="s">
        <v>46</v>
      </c>
      <c r="D18" s="14" t="s">
        <v>27</v>
      </c>
      <c r="E18" s="15">
        <v>15933.76</v>
      </c>
      <c r="F18" s="15">
        <v>24278270.109999999</v>
      </c>
      <c r="G18" s="16">
        <f t="shared" si="0"/>
        <v>8.8740659334236902E-2</v>
      </c>
    </row>
    <row r="19" spans="1:7" x14ac:dyDescent="0.25">
      <c r="A19" s="12"/>
      <c r="B19" s="13" t="s">
        <v>47</v>
      </c>
      <c r="C19" s="14" t="s">
        <v>48</v>
      </c>
      <c r="D19" s="14" t="s">
        <v>49</v>
      </c>
      <c r="E19" s="15">
        <v>441</v>
      </c>
      <c r="F19" s="15">
        <v>234457.65</v>
      </c>
      <c r="G19" s="16">
        <f t="shared" si="0"/>
        <v>8.5697730327112455E-4</v>
      </c>
    </row>
    <row r="20" spans="1:7" x14ac:dyDescent="0.25">
      <c r="A20" s="12"/>
      <c r="B20" s="13" t="s">
        <v>50</v>
      </c>
      <c r="C20" s="14" t="s">
        <v>51</v>
      </c>
      <c r="D20" s="14" t="s">
        <v>52</v>
      </c>
      <c r="E20" s="15">
        <v>8312</v>
      </c>
      <c r="F20" s="15">
        <v>11964708.4</v>
      </c>
      <c r="G20" s="16">
        <f t="shared" si="0"/>
        <v>4.3732774507709057E-2</v>
      </c>
    </row>
    <row r="21" spans="1:7" x14ac:dyDescent="0.25">
      <c r="A21" s="12"/>
      <c r="B21" s="13" t="s">
        <v>53</v>
      </c>
      <c r="C21" s="14" t="s">
        <v>54</v>
      </c>
      <c r="D21" s="14" t="s">
        <v>55</v>
      </c>
      <c r="E21" s="15">
        <v>4215</v>
      </c>
      <c r="F21" s="15">
        <v>1449749.25</v>
      </c>
      <c r="G21" s="16">
        <f t="shared" si="0"/>
        <v>5.2990474087082906E-3</v>
      </c>
    </row>
    <row r="22" spans="1:7" x14ac:dyDescent="0.25">
      <c r="A22" s="12"/>
      <c r="B22" s="13" t="s">
        <v>56</v>
      </c>
      <c r="C22" s="14" t="s">
        <v>57</v>
      </c>
      <c r="D22" s="14" t="s">
        <v>52</v>
      </c>
      <c r="E22" s="15">
        <v>2045</v>
      </c>
      <c r="F22" s="15">
        <v>2539685.5</v>
      </c>
      <c r="G22" s="16">
        <f t="shared" si="0"/>
        <v>9.2829252146252317E-3</v>
      </c>
    </row>
    <row r="23" spans="1:7" x14ac:dyDescent="0.25">
      <c r="A23" s="12"/>
      <c r="B23" s="13" t="s">
        <v>58</v>
      </c>
      <c r="C23" s="14" t="s">
        <v>59</v>
      </c>
      <c r="D23" s="14" t="s">
        <v>60</v>
      </c>
      <c r="E23" s="15">
        <v>1296</v>
      </c>
      <c r="F23" s="15">
        <v>1580860.8</v>
      </c>
      <c r="G23" s="16">
        <f t="shared" si="0"/>
        <v>5.7782794685139627E-3</v>
      </c>
    </row>
    <row r="24" spans="1:7" x14ac:dyDescent="0.25">
      <c r="A24" s="12"/>
      <c r="B24" s="13" t="s">
        <v>61</v>
      </c>
      <c r="C24" s="14" t="s">
        <v>62</v>
      </c>
      <c r="D24" s="14" t="s">
        <v>63</v>
      </c>
      <c r="E24" s="15">
        <v>2320</v>
      </c>
      <c r="F24" s="15">
        <v>2852440</v>
      </c>
      <c r="G24" s="16">
        <f t="shared" si="0"/>
        <v>1.0426089056777147E-2</v>
      </c>
    </row>
    <row r="25" spans="1:7" x14ac:dyDescent="0.25">
      <c r="A25" s="12"/>
      <c r="B25" s="13" t="s">
        <v>64</v>
      </c>
      <c r="C25" s="14" t="s">
        <v>65</v>
      </c>
      <c r="D25" s="14" t="s">
        <v>66</v>
      </c>
      <c r="E25" s="15">
        <v>8317</v>
      </c>
      <c r="F25" s="15">
        <v>1871740.85</v>
      </c>
      <c r="G25" s="16">
        <f t="shared" si="0"/>
        <v>6.841488968499866E-3</v>
      </c>
    </row>
    <row r="26" spans="1:7" x14ac:dyDescent="0.25">
      <c r="A26" s="12"/>
      <c r="B26" s="13" t="s">
        <v>67</v>
      </c>
      <c r="C26" s="14" t="s">
        <v>68</v>
      </c>
      <c r="D26" s="14" t="s">
        <v>69</v>
      </c>
      <c r="E26" s="15">
        <v>875</v>
      </c>
      <c r="F26" s="15">
        <v>1653925</v>
      </c>
      <c r="G26" s="16">
        <f t="shared" si="0"/>
        <v>6.0453398996053002E-3</v>
      </c>
    </row>
    <row r="27" spans="1:7" x14ac:dyDescent="0.25">
      <c r="A27" s="12"/>
      <c r="B27" s="13" t="s">
        <v>70</v>
      </c>
      <c r="C27" s="14" t="s">
        <v>71</v>
      </c>
      <c r="D27" s="14" t="s">
        <v>72</v>
      </c>
      <c r="E27" s="15">
        <v>470</v>
      </c>
      <c r="F27" s="15">
        <v>1536876.5</v>
      </c>
      <c r="G27" s="16">
        <f t="shared" si="0"/>
        <v>5.6175103624503805E-3</v>
      </c>
    </row>
    <row r="28" spans="1:7" x14ac:dyDescent="0.25">
      <c r="A28" s="12"/>
      <c r="B28" s="13" t="s">
        <v>73</v>
      </c>
      <c r="C28" s="14" t="s">
        <v>74</v>
      </c>
      <c r="D28" s="14" t="s">
        <v>75</v>
      </c>
      <c r="E28" s="15">
        <v>550</v>
      </c>
      <c r="F28" s="15">
        <v>1044175</v>
      </c>
      <c r="G28" s="16">
        <f t="shared" si="0"/>
        <v>3.8166136854273103E-3</v>
      </c>
    </row>
    <row r="29" spans="1:7" x14ac:dyDescent="0.25">
      <c r="A29" s="12"/>
      <c r="B29" s="13" t="s">
        <v>76</v>
      </c>
      <c r="C29" s="14" t="s">
        <v>77</v>
      </c>
      <c r="D29" s="14" t="s">
        <v>78</v>
      </c>
      <c r="E29" s="15">
        <v>783</v>
      </c>
      <c r="F29" s="15">
        <v>2482384.0499999998</v>
      </c>
      <c r="G29" s="16">
        <f t="shared" si="0"/>
        <v>9.0734799604630188E-3</v>
      </c>
    </row>
    <row r="30" spans="1:7" x14ac:dyDescent="0.25">
      <c r="A30" s="12"/>
      <c r="B30" s="13" t="s">
        <v>79</v>
      </c>
      <c r="C30" s="14" t="s">
        <v>80</v>
      </c>
      <c r="D30" s="14" t="s">
        <v>27</v>
      </c>
      <c r="E30" s="15">
        <v>6500</v>
      </c>
      <c r="F30" s="15">
        <v>1369225</v>
      </c>
      <c r="G30" s="16">
        <f t="shared" si="0"/>
        <v>5.0047193941908296E-3</v>
      </c>
    </row>
    <row r="31" spans="1:7" x14ac:dyDescent="0.25">
      <c r="A31" s="12"/>
      <c r="B31" s="13" t="s">
        <v>81</v>
      </c>
      <c r="C31" s="14" t="s">
        <v>82</v>
      </c>
      <c r="D31" s="14" t="s">
        <v>83</v>
      </c>
      <c r="E31" s="15">
        <v>2689</v>
      </c>
      <c r="F31" s="15">
        <v>6615881.1500000004</v>
      </c>
      <c r="G31" s="16">
        <f t="shared" si="0"/>
        <v>2.4182021728398569E-2</v>
      </c>
    </row>
    <row r="32" spans="1:7" x14ac:dyDescent="0.25">
      <c r="A32" s="12"/>
      <c r="B32" s="13" t="s">
        <v>84</v>
      </c>
      <c r="C32" s="14" t="s">
        <v>85</v>
      </c>
      <c r="D32" s="14" t="s">
        <v>27</v>
      </c>
      <c r="E32" s="15">
        <v>3579</v>
      </c>
      <c r="F32" s="15">
        <v>6203122.7999999998</v>
      </c>
      <c r="G32" s="16">
        <f t="shared" si="0"/>
        <v>2.267332905965588E-2</v>
      </c>
    </row>
    <row r="33" spans="1:7" x14ac:dyDescent="0.25">
      <c r="A33" s="12"/>
      <c r="B33" s="13" t="s">
        <v>86</v>
      </c>
      <c r="C33" s="14" t="s">
        <v>87</v>
      </c>
      <c r="D33" s="14" t="s">
        <v>88</v>
      </c>
      <c r="E33" s="15">
        <v>500</v>
      </c>
      <c r="F33" s="15">
        <v>1539125</v>
      </c>
      <c r="G33" s="16">
        <f t="shared" si="0"/>
        <v>5.625728961700203E-3</v>
      </c>
    </row>
    <row r="34" spans="1:7" x14ac:dyDescent="0.25">
      <c r="A34" s="12"/>
      <c r="B34" s="13" t="s">
        <v>89</v>
      </c>
      <c r="C34" s="14" t="s">
        <v>90</v>
      </c>
      <c r="D34" s="14" t="s">
        <v>91</v>
      </c>
      <c r="E34" s="15">
        <v>397</v>
      </c>
      <c r="F34" s="15">
        <v>4194443.95</v>
      </c>
      <c r="G34" s="16">
        <f t="shared" si="0"/>
        <v>1.533131149695002E-2</v>
      </c>
    </row>
    <row r="35" spans="1:7" x14ac:dyDescent="0.25">
      <c r="A35" s="12"/>
      <c r="B35" s="13" t="s">
        <v>92</v>
      </c>
      <c r="C35" s="14" t="s">
        <v>93</v>
      </c>
      <c r="D35" s="14" t="s">
        <v>66</v>
      </c>
      <c r="E35" s="15">
        <v>8317</v>
      </c>
      <c r="F35" s="15">
        <v>19412709.699999999</v>
      </c>
      <c r="G35" s="16">
        <f t="shared" si="0"/>
        <v>7.0956318157634021E-2</v>
      </c>
    </row>
    <row r="36" spans="1:7" x14ac:dyDescent="0.25">
      <c r="A36" s="12"/>
      <c r="B36" s="13" t="s">
        <v>94</v>
      </c>
      <c r="C36" s="14" t="s">
        <v>95</v>
      </c>
      <c r="D36" s="14" t="s">
        <v>96</v>
      </c>
      <c r="E36" s="15">
        <v>1950</v>
      </c>
      <c r="F36" s="15">
        <v>1844505</v>
      </c>
      <c r="G36" s="16">
        <f t="shared" si="0"/>
        <v>6.741937918298275E-3</v>
      </c>
    </row>
    <row r="37" spans="1:7" x14ac:dyDescent="0.25">
      <c r="A37" s="12"/>
      <c r="B37" s="13" t="s">
        <v>97</v>
      </c>
      <c r="C37" s="14" t="s">
        <v>98</v>
      </c>
      <c r="D37" s="14" t="s">
        <v>30</v>
      </c>
      <c r="E37" s="15">
        <v>5960</v>
      </c>
      <c r="F37" s="15">
        <v>2502604</v>
      </c>
      <c r="G37" s="16">
        <f t="shared" si="0"/>
        <v>9.1473868610195894E-3</v>
      </c>
    </row>
    <row r="38" spans="1:7" x14ac:dyDescent="0.25">
      <c r="A38" s="12"/>
      <c r="B38" s="13" t="s">
        <v>99</v>
      </c>
      <c r="C38" s="14" t="s">
        <v>100</v>
      </c>
      <c r="D38" s="14" t="s">
        <v>49</v>
      </c>
      <c r="E38" s="15">
        <v>8553</v>
      </c>
      <c r="F38" s="15">
        <v>7917084.4500000002</v>
      </c>
      <c r="G38" s="16">
        <f t="shared" si="0"/>
        <v>2.8938111772982261E-2</v>
      </c>
    </row>
    <row r="39" spans="1:7" x14ac:dyDescent="0.25">
      <c r="A39" s="12"/>
      <c r="B39" s="13" t="s">
        <v>101</v>
      </c>
      <c r="C39" s="14" t="s">
        <v>102</v>
      </c>
      <c r="D39" s="14" t="s">
        <v>103</v>
      </c>
      <c r="E39" s="15">
        <v>27500</v>
      </c>
      <c r="F39" s="15">
        <v>1427250</v>
      </c>
      <c r="G39" s="16">
        <f t="shared" si="0"/>
        <v>5.2168093303575826E-3</v>
      </c>
    </row>
    <row r="40" spans="1:7" x14ac:dyDescent="0.25">
      <c r="A40" s="12"/>
      <c r="B40" s="13" t="s">
        <v>104</v>
      </c>
      <c r="C40" s="14" t="s">
        <v>105</v>
      </c>
      <c r="D40" s="14" t="s">
        <v>36</v>
      </c>
      <c r="E40" s="15">
        <v>400</v>
      </c>
      <c r="F40" s="15">
        <v>1376100</v>
      </c>
      <c r="G40" s="16">
        <f t="shared" si="0"/>
        <v>5.0298485335470797E-3</v>
      </c>
    </row>
    <row r="41" spans="1:7" x14ac:dyDescent="0.25">
      <c r="A41" s="12"/>
      <c r="B41" s="13" t="s">
        <v>106</v>
      </c>
      <c r="C41" s="14" t="s">
        <v>107</v>
      </c>
      <c r="D41" s="14" t="s">
        <v>108</v>
      </c>
      <c r="E41" s="15">
        <v>22050</v>
      </c>
      <c r="F41" s="15">
        <v>2677972.5</v>
      </c>
      <c r="G41" s="16">
        <f t="shared" si="0"/>
        <v>9.7883846028663669E-3</v>
      </c>
    </row>
    <row r="42" spans="1:7" x14ac:dyDescent="0.25">
      <c r="A42" s="12"/>
      <c r="B42" s="13" t="s">
        <v>109</v>
      </c>
      <c r="C42" s="14" t="s">
        <v>110</v>
      </c>
      <c r="D42" s="14" t="s">
        <v>108</v>
      </c>
      <c r="E42" s="15">
        <v>3970</v>
      </c>
      <c r="F42" s="15">
        <v>1785706</v>
      </c>
      <c r="G42" s="16">
        <f t="shared" si="0"/>
        <v>6.5270188979334506E-3</v>
      </c>
    </row>
    <row r="43" spans="1:7" x14ac:dyDescent="0.25">
      <c r="A43" s="12"/>
      <c r="B43" s="13" t="s">
        <v>111</v>
      </c>
      <c r="C43" s="14" t="s">
        <v>112</v>
      </c>
      <c r="D43" s="14" t="s">
        <v>36</v>
      </c>
      <c r="E43" s="15">
        <v>700</v>
      </c>
      <c r="F43" s="15">
        <v>2079000</v>
      </c>
      <c r="G43" s="16">
        <f t="shared" si="0"/>
        <v>7.5990517413301205E-3</v>
      </c>
    </row>
    <row r="44" spans="1:7" x14ac:dyDescent="0.25">
      <c r="A44" s="12"/>
      <c r="B44" s="13" t="s">
        <v>113</v>
      </c>
      <c r="C44" s="14" t="s">
        <v>114</v>
      </c>
      <c r="D44" s="14" t="s">
        <v>115</v>
      </c>
      <c r="E44" s="15">
        <v>2535</v>
      </c>
      <c r="F44" s="15">
        <v>1370547.75</v>
      </c>
      <c r="G44" s="16">
        <f t="shared" si="0"/>
        <v>5.0095542406029718E-3</v>
      </c>
    </row>
    <row r="45" spans="1:7" x14ac:dyDescent="0.25">
      <c r="A45" s="12"/>
      <c r="B45" s="13" t="s">
        <v>116</v>
      </c>
      <c r="C45" s="14" t="s">
        <v>117</v>
      </c>
      <c r="D45" s="14" t="s">
        <v>72</v>
      </c>
      <c r="E45" s="15">
        <v>2406</v>
      </c>
      <c r="F45" s="15">
        <v>1395119.1</v>
      </c>
      <c r="G45" s="16">
        <f t="shared" si="0"/>
        <v>5.0993661501769656E-3</v>
      </c>
    </row>
    <row r="46" spans="1:7" x14ac:dyDescent="0.25">
      <c r="A46" s="12"/>
      <c r="B46" s="13" t="s">
        <v>118</v>
      </c>
      <c r="C46" s="14" t="s">
        <v>119</v>
      </c>
      <c r="D46" s="14" t="s">
        <v>120</v>
      </c>
      <c r="E46" s="15">
        <v>1145</v>
      </c>
      <c r="F46" s="15">
        <v>726731.5</v>
      </c>
      <c r="G46" s="16">
        <f t="shared" si="0"/>
        <v>2.6563108564475473E-3</v>
      </c>
    </row>
    <row r="47" spans="1:7" x14ac:dyDescent="0.25">
      <c r="A47" s="12"/>
      <c r="B47" s="13" t="s">
        <v>121</v>
      </c>
      <c r="C47" s="14" t="s">
        <v>122</v>
      </c>
      <c r="D47" s="14" t="s">
        <v>123</v>
      </c>
      <c r="E47" s="15">
        <v>170</v>
      </c>
      <c r="F47" s="15">
        <v>895033</v>
      </c>
      <c r="G47" s="16">
        <f t="shared" si="0"/>
        <v>3.2714776706098711E-3</v>
      </c>
    </row>
    <row r="48" spans="1:7" x14ac:dyDescent="0.25">
      <c r="A48" s="12"/>
      <c r="B48" s="13" t="s">
        <v>124</v>
      </c>
      <c r="C48" s="14" t="s">
        <v>125</v>
      </c>
      <c r="D48" s="14" t="s">
        <v>126</v>
      </c>
      <c r="E48" s="15">
        <v>26620</v>
      </c>
      <c r="F48" s="15">
        <v>3595031</v>
      </c>
      <c r="G48" s="16">
        <f t="shared" si="0"/>
        <v>1.3140368725678579E-2</v>
      </c>
    </row>
    <row r="49" spans="1:7" x14ac:dyDescent="0.25">
      <c r="A49" s="12"/>
      <c r="B49" s="13" t="s">
        <v>127</v>
      </c>
      <c r="C49" s="14" t="s">
        <v>128</v>
      </c>
      <c r="D49" s="14" t="s">
        <v>129</v>
      </c>
      <c r="E49" s="15">
        <v>3573</v>
      </c>
      <c r="F49" s="15">
        <v>4045707.9</v>
      </c>
      <c r="G49" s="16">
        <f t="shared" si="0"/>
        <v>1.478765928927755E-2</v>
      </c>
    </row>
    <row r="50" spans="1:7" x14ac:dyDescent="0.25">
      <c r="A50" s="12"/>
      <c r="B50" s="13" t="s">
        <v>130</v>
      </c>
      <c r="C50" s="14" t="s">
        <v>131</v>
      </c>
      <c r="D50" s="14" t="s">
        <v>132</v>
      </c>
      <c r="E50" s="15">
        <v>2060</v>
      </c>
      <c r="F50" s="15">
        <v>2064223</v>
      </c>
      <c r="G50" s="16">
        <f t="shared" si="0"/>
        <v>7.5450396260912387E-3</v>
      </c>
    </row>
    <row r="51" spans="1:7" x14ac:dyDescent="0.25">
      <c r="A51" s="12"/>
      <c r="B51" s="13" t="s">
        <v>133</v>
      </c>
      <c r="C51" s="14" t="s">
        <v>134</v>
      </c>
      <c r="D51" s="14" t="s">
        <v>135</v>
      </c>
      <c r="E51" s="15">
        <v>2900</v>
      </c>
      <c r="F51" s="15">
        <v>2541850</v>
      </c>
      <c r="G51" s="16">
        <f t="shared" si="0"/>
        <v>9.2908367814814648E-3</v>
      </c>
    </row>
    <row r="52" spans="1:7" x14ac:dyDescent="0.25">
      <c r="A52" s="12"/>
      <c r="B52" s="13" t="s">
        <v>136</v>
      </c>
      <c r="C52" s="14" t="s">
        <v>137</v>
      </c>
      <c r="D52" s="14" t="s">
        <v>138</v>
      </c>
      <c r="E52" s="15">
        <v>5095</v>
      </c>
      <c r="F52" s="15">
        <v>3128839.5</v>
      </c>
      <c r="G52" s="16">
        <f t="shared" si="0"/>
        <v>1.143637001001321E-2</v>
      </c>
    </row>
    <row r="53" spans="1:7" x14ac:dyDescent="0.25">
      <c r="A53" s="12"/>
      <c r="B53" s="13" t="s">
        <v>139</v>
      </c>
      <c r="C53" s="14" t="s">
        <v>140</v>
      </c>
      <c r="D53" s="14" t="s">
        <v>88</v>
      </c>
      <c r="E53" s="15">
        <v>73</v>
      </c>
      <c r="F53" s="15">
        <v>121804.15</v>
      </c>
      <c r="G53" s="16">
        <f t="shared" si="0"/>
        <v>4.4521213956649118E-4</v>
      </c>
    </row>
    <row r="54" spans="1:7" x14ac:dyDescent="0.25">
      <c r="A54" s="12"/>
      <c r="B54" s="13" t="s">
        <v>141</v>
      </c>
      <c r="C54" s="14" t="s">
        <v>142</v>
      </c>
      <c r="D54" s="14" t="s">
        <v>143</v>
      </c>
      <c r="E54" s="15">
        <v>17574</v>
      </c>
      <c r="F54" s="15">
        <v>3527980.5</v>
      </c>
      <c r="G54" s="16">
        <f t="shared" si="0"/>
        <v>1.289528925536494E-2</v>
      </c>
    </row>
    <row r="55" spans="1:7" x14ac:dyDescent="0.25">
      <c r="A55" s="12"/>
      <c r="B55" s="13" t="s">
        <v>144</v>
      </c>
      <c r="C55" s="14" t="s">
        <v>145</v>
      </c>
      <c r="D55" s="14" t="s">
        <v>120</v>
      </c>
      <c r="E55" s="15">
        <v>2590</v>
      </c>
      <c r="F55" s="15">
        <v>3339546</v>
      </c>
      <c r="G55" s="16">
        <f t="shared" si="0"/>
        <v>1.2206533355724886E-2</v>
      </c>
    </row>
    <row r="56" spans="1:7" x14ac:dyDescent="0.25">
      <c r="A56" s="12"/>
      <c r="B56" s="13" t="s">
        <v>146</v>
      </c>
      <c r="C56" s="14" t="s">
        <v>147</v>
      </c>
      <c r="D56" s="14" t="s">
        <v>148</v>
      </c>
      <c r="E56" s="15">
        <v>3528</v>
      </c>
      <c r="F56" s="15">
        <v>10619280</v>
      </c>
      <c r="G56" s="16">
        <f t="shared" si="0"/>
        <v>3.8815035197533487E-2</v>
      </c>
    </row>
    <row r="57" spans="1:7" x14ac:dyDescent="0.25">
      <c r="A57" s="12"/>
      <c r="B57" s="13" t="s">
        <v>149</v>
      </c>
      <c r="C57" s="14" t="s">
        <v>150</v>
      </c>
      <c r="D57" s="14" t="s">
        <v>151</v>
      </c>
      <c r="E57" s="15">
        <v>1420</v>
      </c>
      <c r="F57" s="15">
        <v>1538783</v>
      </c>
      <c r="G57" s="16">
        <f t="shared" si="0"/>
        <v>5.6244789012405904E-3</v>
      </c>
    </row>
    <row r="58" spans="1:7" x14ac:dyDescent="0.25">
      <c r="A58" s="12"/>
      <c r="B58" s="13" t="s">
        <v>152</v>
      </c>
      <c r="C58" s="14" t="s">
        <v>153</v>
      </c>
      <c r="D58" s="14" t="s">
        <v>154</v>
      </c>
      <c r="E58" s="15">
        <v>2300</v>
      </c>
      <c r="F58" s="15">
        <v>1258675</v>
      </c>
      <c r="G58" s="16">
        <f t="shared" si="0"/>
        <v>4.6006428333423234E-3</v>
      </c>
    </row>
    <row r="59" spans="1:7" x14ac:dyDescent="0.25">
      <c r="A59" s="12"/>
      <c r="B59" s="13" t="s">
        <v>155</v>
      </c>
      <c r="C59" s="14" t="s">
        <v>156</v>
      </c>
      <c r="D59" s="14" t="s">
        <v>27</v>
      </c>
      <c r="E59" s="15">
        <v>20357</v>
      </c>
      <c r="F59" s="15">
        <v>19188508.199999999</v>
      </c>
      <c r="G59" s="16">
        <f t="shared" si="0"/>
        <v>7.0136828595833228E-2</v>
      </c>
    </row>
    <row r="60" spans="1:7" x14ac:dyDescent="0.25">
      <c r="A60" s="12"/>
      <c r="B60" s="13" t="s">
        <v>157</v>
      </c>
      <c r="C60" s="14" t="s">
        <v>158</v>
      </c>
      <c r="D60" s="14" t="s">
        <v>159</v>
      </c>
      <c r="E60" s="15">
        <v>367</v>
      </c>
      <c r="F60" s="15">
        <v>1660509.85</v>
      </c>
      <c r="G60" s="16">
        <f t="shared" si="0"/>
        <v>6.0694084979020287E-3</v>
      </c>
    </row>
    <row r="61" spans="1:7" x14ac:dyDescent="0.25">
      <c r="A61" s="12"/>
      <c r="B61" s="13" t="s">
        <v>160</v>
      </c>
      <c r="C61" s="14" t="s">
        <v>161</v>
      </c>
      <c r="D61" s="14" t="s">
        <v>60</v>
      </c>
      <c r="E61" s="15">
        <v>1125</v>
      </c>
      <c r="F61" s="15">
        <v>1732162.5</v>
      </c>
      <c r="G61" s="16">
        <f t="shared" si="0"/>
        <v>6.3313095054794303E-3</v>
      </c>
    </row>
    <row r="62" spans="1:7" x14ac:dyDescent="0.25">
      <c r="A62" s="12"/>
      <c r="B62" s="13" t="s">
        <v>162</v>
      </c>
      <c r="C62" s="14" t="s">
        <v>163</v>
      </c>
      <c r="D62" s="14" t="s">
        <v>164</v>
      </c>
      <c r="E62" s="15">
        <v>245</v>
      </c>
      <c r="F62" s="15">
        <v>377349</v>
      </c>
      <c r="G62" s="16">
        <f t="shared" si="0"/>
        <v>1.3792662701006156E-3</v>
      </c>
    </row>
    <row r="63" spans="1:7" x14ac:dyDescent="0.25">
      <c r="A63" s="12"/>
      <c r="B63" s="13" t="s">
        <v>165</v>
      </c>
      <c r="C63" s="14" t="s">
        <v>166</v>
      </c>
      <c r="D63" s="14" t="s">
        <v>167</v>
      </c>
      <c r="E63" s="15">
        <v>14450</v>
      </c>
      <c r="F63" s="15">
        <v>3425372.5</v>
      </c>
      <c r="G63" s="16">
        <f t="shared" si="0"/>
        <v>1.2520241876300773E-2</v>
      </c>
    </row>
    <row r="64" spans="1:7" x14ac:dyDescent="0.25">
      <c r="A64" s="12"/>
      <c r="B64" s="13" t="s">
        <v>168</v>
      </c>
      <c r="C64" s="14" t="s">
        <v>169</v>
      </c>
      <c r="D64" s="14" t="s">
        <v>18</v>
      </c>
      <c r="E64" s="15">
        <v>260</v>
      </c>
      <c r="F64" s="15">
        <v>1066442</v>
      </c>
      <c r="G64" s="16">
        <f t="shared" si="0"/>
        <v>3.8980028557612199E-3</v>
      </c>
    </row>
    <row r="65" spans="1:14" x14ac:dyDescent="0.25">
      <c r="A65" s="12"/>
      <c r="B65" s="13" t="s">
        <v>170</v>
      </c>
      <c r="C65" s="14" t="s">
        <v>171</v>
      </c>
      <c r="D65" s="14" t="s">
        <v>129</v>
      </c>
      <c r="E65" s="15">
        <v>2475</v>
      </c>
      <c r="F65" s="15">
        <v>2881023.75</v>
      </c>
      <c r="G65" s="16">
        <f t="shared" si="0"/>
        <v>1.053056688035158E-2</v>
      </c>
    </row>
    <row r="66" spans="1:14" x14ac:dyDescent="0.25">
      <c r="A66" s="12"/>
      <c r="B66" s="13" t="s">
        <v>172</v>
      </c>
      <c r="C66" s="14" t="s">
        <v>173</v>
      </c>
      <c r="D66" s="14" t="s">
        <v>60</v>
      </c>
      <c r="E66" s="15">
        <v>526</v>
      </c>
      <c r="F66" s="15">
        <v>4070714</v>
      </c>
      <c r="G66" s="16">
        <f t="shared" si="0"/>
        <v>1.4879060274245744E-2</v>
      </c>
    </row>
    <row r="67" spans="1:14" x14ac:dyDescent="0.25">
      <c r="A67" s="12"/>
      <c r="B67" s="13" t="s">
        <v>174</v>
      </c>
      <c r="C67" s="14" t="s">
        <v>175</v>
      </c>
      <c r="D67" s="14" t="s">
        <v>27</v>
      </c>
      <c r="E67" s="15">
        <v>2053</v>
      </c>
      <c r="F67" s="15">
        <v>2900889</v>
      </c>
      <c r="G67" s="16">
        <f t="shared" si="0"/>
        <v>1.0603177300074743E-2</v>
      </c>
    </row>
    <row r="68" spans="1:14" x14ac:dyDescent="0.25">
      <c r="A68" s="12"/>
      <c r="B68" s="13" t="s">
        <v>176</v>
      </c>
      <c r="C68" s="14" t="s">
        <v>177</v>
      </c>
      <c r="D68" s="14" t="s">
        <v>178</v>
      </c>
      <c r="E68" s="15">
        <v>360</v>
      </c>
      <c r="F68" s="15">
        <v>1305558</v>
      </c>
      <c r="G68" s="16">
        <f t="shared" si="0"/>
        <v>4.7720071155880088E-3</v>
      </c>
    </row>
    <row r="69" spans="1:14" x14ac:dyDescent="0.25">
      <c r="A69" s="12"/>
      <c r="B69" s="13" t="s">
        <v>179</v>
      </c>
      <c r="C69" s="14" t="s">
        <v>180</v>
      </c>
      <c r="D69" s="14" t="s">
        <v>181</v>
      </c>
      <c r="E69" s="15">
        <v>143</v>
      </c>
      <c r="F69" s="15">
        <v>3222998.35</v>
      </c>
      <c r="G69" s="16">
        <f t="shared" si="0"/>
        <v>1.1780534499216741E-2</v>
      </c>
    </row>
    <row r="70" spans="1:14" x14ac:dyDescent="0.25">
      <c r="A70" s="12"/>
      <c r="B70" s="13" t="s">
        <v>182</v>
      </c>
      <c r="C70" s="14" t="s">
        <v>183</v>
      </c>
      <c r="D70" s="14" t="s">
        <v>184</v>
      </c>
      <c r="E70" s="15">
        <v>740</v>
      </c>
      <c r="F70" s="15">
        <v>1527767</v>
      </c>
      <c r="G70" s="16">
        <f t="shared" si="0"/>
        <v>5.5842137959099059E-3</v>
      </c>
    </row>
    <row r="71" spans="1:14" x14ac:dyDescent="0.25">
      <c r="A71" s="12"/>
      <c r="B71" s="13" t="s">
        <v>185</v>
      </c>
      <c r="C71" s="14" t="s">
        <v>186</v>
      </c>
      <c r="D71" s="14" t="s">
        <v>187</v>
      </c>
      <c r="E71" s="15">
        <v>1105</v>
      </c>
      <c r="F71" s="15">
        <v>3488761.25</v>
      </c>
      <c r="G71" s="16">
        <f t="shared" si="0"/>
        <v>1.275193711009983E-2</v>
      </c>
    </row>
    <row r="72" spans="1:14" x14ac:dyDescent="0.25">
      <c r="A72" s="12"/>
      <c r="B72" s="13" t="s">
        <v>188</v>
      </c>
      <c r="C72" s="14" t="s">
        <v>189</v>
      </c>
      <c r="D72" s="14" t="s">
        <v>27</v>
      </c>
      <c r="E72" s="15">
        <v>6870</v>
      </c>
      <c r="F72" s="15">
        <v>7082283</v>
      </c>
      <c r="G72" s="16">
        <f t="shared" ref="G72:G90" si="1">+F72/$F$102</f>
        <v>2.5886789304349549E-2</v>
      </c>
    </row>
    <row r="73" spans="1:14" x14ac:dyDescent="0.25">
      <c r="A73" s="12"/>
      <c r="B73" s="13" t="s">
        <v>190</v>
      </c>
      <c r="C73" s="14" t="s">
        <v>191</v>
      </c>
      <c r="D73" s="14" t="s">
        <v>167</v>
      </c>
      <c r="E73" s="15">
        <v>2365</v>
      </c>
      <c r="F73" s="15">
        <v>610288.25</v>
      </c>
      <c r="G73" s="16">
        <f t="shared" si="1"/>
        <v>2.2306935973428628E-3</v>
      </c>
    </row>
    <row r="74" spans="1:14" x14ac:dyDescent="0.25">
      <c r="A74" s="12"/>
      <c r="B74" s="13" t="s">
        <v>192</v>
      </c>
      <c r="C74" s="14" t="s">
        <v>193</v>
      </c>
      <c r="D74" s="14" t="s">
        <v>63</v>
      </c>
      <c r="E74" s="15">
        <v>2142</v>
      </c>
      <c r="F74" s="15">
        <v>7575718.5</v>
      </c>
      <c r="G74" s="16">
        <f t="shared" si="1"/>
        <v>2.7690368859668978E-2</v>
      </c>
    </row>
    <row r="75" spans="1:14" x14ac:dyDescent="0.25">
      <c r="A75" s="12"/>
      <c r="B75" s="13" t="s">
        <v>194</v>
      </c>
      <c r="C75" s="14" t="s">
        <v>195</v>
      </c>
      <c r="D75" s="14" t="s">
        <v>196</v>
      </c>
      <c r="E75" s="15">
        <v>357</v>
      </c>
      <c r="F75" s="15">
        <v>1938188.7</v>
      </c>
      <c r="G75" s="16">
        <f t="shared" si="1"/>
        <v>7.0843656641468794E-3</v>
      </c>
      <c r="K75" s="14"/>
      <c r="L75" s="14"/>
      <c r="M75" s="14"/>
      <c r="N75" s="14"/>
    </row>
    <row r="76" spans="1:14" outlineLevel="1" x14ac:dyDescent="0.25">
      <c r="A76" s="12"/>
      <c r="B76" s="13" t="s">
        <v>197</v>
      </c>
      <c r="C76" s="14" t="s">
        <v>198</v>
      </c>
      <c r="D76" s="14" t="s">
        <v>30</v>
      </c>
      <c r="E76" s="15">
        <v>625</v>
      </c>
      <c r="F76" s="15">
        <v>5096468.75</v>
      </c>
      <c r="G76" s="16">
        <f t="shared" si="1"/>
        <v>1.8628345228149129E-2</v>
      </c>
      <c r="K76" s="14"/>
      <c r="L76" s="14"/>
      <c r="M76" s="14"/>
      <c r="N76" s="14"/>
    </row>
    <row r="77" spans="1:14" outlineLevel="1" x14ac:dyDescent="0.25">
      <c r="A77" s="12"/>
      <c r="B77" s="13" t="s">
        <v>199</v>
      </c>
      <c r="C77" s="14" t="s">
        <v>200</v>
      </c>
      <c r="D77" s="14" t="s">
        <v>120</v>
      </c>
      <c r="E77" s="15">
        <v>3300</v>
      </c>
      <c r="F77" s="15">
        <v>1868130</v>
      </c>
      <c r="G77" s="16">
        <f t="shared" si="1"/>
        <v>6.8282907789952085E-3</v>
      </c>
      <c r="K77" s="14"/>
      <c r="L77" s="14"/>
      <c r="M77" s="14"/>
      <c r="N77" s="14"/>
    </row>
    <row r="78" spans="1:14" outlineLevel="1" x14ac:dyDescent="0.25">
      <c r="A78" s="12"/>
      <c r="B78" s="13" t="s">
        <v>201</v>
      </c>
      <c r="C78" s="14" t="s">
        <v>202</v>
      </c>
      <c r="D78" s="14" t="s">
        <v>203</v>
      </c>
      <c r="E78" s="15">
        <v>8000</v>
      </c>
      <c r="F78" s="15">
        <v>1499600</v>
      </c>
      <c r="G78" s="16">
        <f t="shared" si="1"/>
        <v>5.4812592550739052E-3</v>
      </c>
    </row>
    <row r="79" spans="1:14" outlineLevel="1" x14ac:dyDescent="0.25">
      <c r="A79" s="12"/>
      <c r="B79" s="13" t="s">
        <v>204</v>
      </c>
      <c r="C79" s="14" t="s">
        <v>205</v>
      </c>
      <c r="D79" s="14" t="s">
        <v>206</v>
      </c>
      <c r="E79" s="15">
        <v>2570</v>
      </c>
      <c r="F79" s="15">
        <v>3999048.5</v>
      </c>
      <c r="G79" s="16">
        <f t="shared" si="1"/>
        <v>1.4617112298022417E-2</v>
      </c>
    </row>
    <row r="80" spans="1:14" hidden="1" outlineLevel="1" x14ac:dyDescent="0.25">
      <c r="A80" s="12"/>
      <c r="B80" s="14"/>
      <c r="C80" s="14"/>
      <c r="D80" s="14"/>
      <c r="E80" s="17"/>
      <c r="F80" s="14">
        <v>0</v>
      </c>
      <c r="G80" s="16">
        <f t="shared" si="1"/>
        <v>0</v>
      </c>
    </row>
    <row r="81" spans="1:7" hidden="1" outlineLevel="1" x14ac:dyDescent="0.25">
      <c r="A81" s="12"/>
      <c r="B81" s="14"/>
      <c r="C81" s="14"/>
      <c r="D81" s="14"/>
      <c r="E81" s="17"/>
      <c r="F81" s="14">
        <v>0</v>
      </c>
      <c r="G81" s="16">
        <f t="shared" si="1"/>
        <v>0</v>
      </c>
    </row>
    <row r="82" spans="1:7" hidden="1" outlineLevel="1" x14ac:dyDescent="0.25">
      <c r="A82" s="12"/>
      <c r="B82" s="14"/>
      <c r="C82" s="14"/>
      <c r="D82" s="14"/>
      <c r="E82" s="17"/>
      <c r="F82" s="14">
        <v>0</v>
      </c>
      <c r="G82" s="16">
        <f t="shared" si="1"/>
        <v>0</v>
      </c>
    </row>
    <row r="83" spans="1:7" hidden="1" outlineLevel="1" x14ac:dyDescent="0.25">
      <c r="A83" s="12"/>
      <c r="B83" s="14"/>
      <c r="C83" s="14"/>
      <c r="D83" s="14"/>
      <c r="E83" s="17"/>
      <c r="F83" s="14">
        <v>0</v>
      </c>
      <c r="G83" s="16">
        <f t="shared" si="1"/>
        <v>0</v>
      </c>
    </row>
    <row r="84" spans="1:7" hidden="1" outlineLevel="1" x14ac:dyDescent="0.25">
      <c r="A84" s="12"/>
      <c r="B84" s="14"/>
      <c r="C84" s="14"/>
      <c r="D84" s="14"/>
      <c r="E84" s="17"/>
      <c r="F84" s="14">
        <v>0</v>
      </c>
      <c r="G84" s="16">
        <f t="shared" si="1"/>
        <v>0</v>
      </c>
    </row>
    <row r="85" spans="1:7" hidden="1" outlineLevel="1" x14ac:dyDescent="0.25">
      <c r="A85" s="12"/>
      <c r="B85" s="14"/>
      <c r="C85" s="14"/>
      <c r="D85" s="14"/>
      <c r="E85" s="17"/>
      <c r="F85" s="14">
        <v>0</v>
      </c>
      <c r="G85" s="18">
        <f t="shared" si="1"/>
        <v>0</v>
      </c>
    </row>
    <row r="86" spans="1:7" hidden="1" outlineLevel="1" x14ac:dyDescent="0.25">
      <c r="A86" s="12"/>
      <c r="B86" s="14"/>
      <c r="C86" s="14"/>
      <c r="D86" s="14"/>
      <c r="E86" s="17"/>
      <c r="F86" s="14">
        <v>0</v>
      </c>
      <c r="G86" s="16">
        <f t="shared" si="1"/>
        <v>0</v>
      </c>
    </row>
    <row r="87" spans="1:7" hidden="1" outlineLevel="1" x14ac:dyDescent="0.25">
      <c r="A87" s="12"/>
      <c r="B87" s="14"/>
      <c r="C87" s="14"/>
      <c r="D87" s="14"/>
      <c r="E87" s="17"/>
      <c r="F87" s="14">
        <v>0</v>
      </c>
      <c r="G87" s="16">
        <f t="shared" si="1"/>
        <v>0</v>
      </c>
    </row>
    <row r="88" spans="1:7" hidden="1" outlineLevel="1" x14ac:dyDescent="0.25">
      <c r="A88" s="12"/>
      <c r="B88" s="14"/>
      <c r="C88" s="14"/>
      <c r="D88" s="14"/>
      <c r="E88" s="17"/>
      <c r="F88" s="14">
        <v>0</v>
      </c>
      <c r="G88" s="16">
        <f t="shared" si="1"/>
        <v>0</v>
      </c>
    </row>
    <row r="89" spans="1:7" hidden="1" outlineLevel="1" x14ac:dyDescent="0.25">
      <c r="A89" s="12"/>
      <c r="B89" s="14"/>
      <c r="C89" s="19"/>
      <c r="D89" s="19"/>
      <c r="E89" s="20"/>
      <c r="F89" s="14">
        <v>0</v>
      </c>
      <c r="G89" s="16">
        <f t="shared" si="1"/>
        <v>0</v>
      </c>
    </row>
    <row r="90" spans="1:7" x14ac:dyDescent="0.25">
      <c r="B90" s="19"/>
      <c r="C90" s="19" t="s">
        <v>207</v>
      </c>
      <c r="D90" s="19"/>
      <c r="E90" s="21"/>
      <c r="F90" s="22">
        <f>SUM(F7:F89)</f>
        <v>264117620.95999995</v>
      </c>
      <c r="G90" s="23">
        <f t="shared" si="1"/>
        <v>0.96538887324293232</v>
      </c>
    </row>
    <row r="92" spans="1:7" x14ac:dyDescent="0.25">
      <c r="B92" s="24"/>
      <c r="C92" s="24" t="s">
        <v>208</v>
      </c>
      <c r="D92" s="24"/>
      <c r="E92" s="24"/>
      <c r="F92" s="24" t="s">
        <v>11</v>
      </c>
      <c r="G92" s="25" t="s">
        <v>12</v>
      </c>
    </row>
    <row r="93" spans="1:7" x14ac:dyDescent="0.25">
      <c r="B93" s="26"/>
      <c r="C93" s="19" t="s">
        <v>209</v>
      </c>
      <c r="D93" s="14"/>
      <c r="E93" s="17"/>
      <c r="F93" s="27" t="s">
        <v>210</v>
      </c>
      <c r="G93" s="28">
        <v>0</v>
      </c>
    </row>
    <row r="94" spans="1:7" x14ac:dyDescent="0.25">
      <c r="A94" s="29" t="s">
        <v>211</v>
      </c>
      <c r="B94" s="26" t="s">
        <v>212</v>
      </c>
      <c r="C94" s="19" t="s">
        <v>213</v>
      </c>
      <c r="D94" s="19"/>
      <c r="E94" s="21"/>
      <c r="F94" s="15">
        <v>3644478.06</v>
      </c>
      <c r="G94" s="28">
        <f>+F94/$F$102</f>
        <v>1.3321105025532669E-2</v>
      </c>
    </row>
    <row r="95" spans="1:7" x14ac:dyDescent="0.25">
      <c r="B95" s="26"/>
      <c r="C95" s="19" t="s">
        <v>214</v>
      </c>
      <c r="D95" s="14"/>
      <c r="E95" s="17"/>
      <c r="F95" s="21" t="s">
        <v>210</v>
      </c>
      <c r="G95" s="28">
        <v>0</v>
      </c>
    </row>
    <row r="96" spans="1:7" x14ac:dyDescent="0.25">
      <c r="B96" s="26"/>
      <c r="C96" s="19" t="s">
        <v>215</v>
      </c>
      <c r="D96" s="14"/>
      <c r="E96" s="17"/>
      <c r="F96" s="21" t="s">
        <v>210</v>
      </c>
      <c r="G96" s="28">
        <v>0</v>
      </c>
    </row>
    <row r="97" spans="1:7" x14ac:dyDescent="0.25">
      <c r="B97" s="26"/>
      <c r="C97" s="19" t="s">
        <v>216</v>
      </c>
      <c r="D97" s="14"/>
      <c r="E97" s="17"/>
      <c r="F97" s="21" t="s">
        <v>210</v>
      </c>
      <c r="G97" s="28">
        <v>0</v>
      </c>
    </row>
    <row r="98" spans="1:7" x14ac:dyDescent="0.25">
      <c r="A98" s="30" t="s">
        <v>217</v>
      </c>
      <c r="B98" s="14" t="s">
        <v>217</v>
      </c>
      <c r="C98" s="14" t="s">
        <v>218</v>
      </c>
      <c r="D98" s="14"/>
      <c r="E98" s="17"/>
      <c r="F98" s="15">
        <v>5824668.2199999997</v>
      </c>
      <c r="G98" s="28">
        <f>+F98/$F$102</f>
        <v>2.1290021731534974E-2</v>
      </c>
    </row>
    <row r="99" spans="1:7" x14ac:dyDescent="0.25">
      <c r="B99" s="26"/>
      <c r="C99" s="14"/>
      <c r="D99" s="14"/>
      <c r="E99" s="17"/>
      <c r="F99" s="27"/>
      <c r="G99" s="28"/>
    </row>
    <row r="100" spans="1:7" x14ac:dyDescent="0.25">
      <c r="B100" s="26"/>
      <c r="C100" s="14" t="s">
        <v>219</v>
      </c>
      <c r="D100" s="14"/>
      <c r="E100" s="17"/>
      <c r="F100" s="31">
        <f>SUM(F93:F99)</f>
        <v>9469146.2799999993</v>
      </c>
      <c r="G100" s="28">
        <f>+F100/$F$102</f>
        <v>3.4611126757067644E-2</v>
      </c>
    </row>
    <row r="101" spans="1:7" x14ac:dyDescent="0.25">
      <c r="B101" s="26"/>
      <c r="C101" s="14"/>
      <c r="D101" s="14"/>
      <c r="E101" s="17"/>
      <c r="F101" s="31"/>
      <c r="G101" s="28"/>
    </row>
    <row r="102" spans="1:7" x14ac:dyDescent="0.25">
      <c r="B102" s="32"/>
      <c r="C102" s="33" t="s">
        <v>220</v>
      </c>
      <c r="D102" s="34"/>
      <c r="E102" s="35"/>
      <c r="F102" s="35">
        <f>+F100+F90</f>
        <v>273586767.23999995</v>
      </c>
      <c r="G102" s="36">
        <v>1</v>
      </c>
    </row>
    <row r="103" spans="1:7" x14ac:dyDescent="0.25">
      <c r="F103" s="37"/>
    </row>
    <row r="104" spans="1:7" x14ac:dyDescent="0.25">
      <c r="C104" s="19" t="s">
        <v>221</v>
      </c>
      <c r="D104" s="38"/>
      <c r="F104" s="4">
        <v>0</v>
      </c>
    </row>
    <row r="105" spans="1:7" x14ac:dyDescent="0.25">
      <c r="C105" s="19" t="s">
        <v>222</v>
      </c>
      <c r="D105" s="39"/>
    </row>
    <row r="106" spans="1:7" x14ac:dyDescent="0.25">
      <c r="C106" s="19" t="s">
        <v>223</v>
      </c>
      <c r="D106" s="39"/>
    </row>
    <row r="107" spans="1:7" x14ac:dyDescent="0.25">
      <c r="C107" s="19" t="s">
        <v>224</v>
      </c>
      <c r="D107" s="40">
        <v>21.545999999999999</v>
      </c>
    </row>
    <row r="108" spans="1:7" x14ac:dyDescent="0.25">
      <c r="C108" s="19" t="s">
        <v>225</v>
      </c>
      <c r="D108" s="40">
        <v>21.256799999999998</v>
      </c>
    </row>
    <row r="109" spans="1:7" x14ac:dyDescent="0.25">
      <c r="A109" s="29" t="s">
        <v>226</v>
      </c>
      <c r="C109" s="19" t="s">
        <v>227</v>
      </c>
      <c r="D109" s="41">
        <v>36001220.350000001</v>
      </c>
    </row>
    <row r="110" spans="1:7" x14ac:dyDescent="0.25">
      <c r="C110" s="19" t="s">
        <v>228</v>
      </c>
      <c r="D110" s="39">
        <v>0</v>
      </c>
    </row>
    <row r="111" spans="1:7" x14ac:dyDescent="0.25">
      <c r="C111" s="19" t="s">
        <v>229</v>
      </c>
      <c r="D111" s="39">
        <v>0</v>
      </c>
      <c r="F111" s="37"/>
      <c r="G111" s="42"/>
    </row>
    <row r="112" spans="1:7" x14ac:dyDescent="0.25">
      <c r="B112" s="43"/>
      <c r="C112" s="12"/>
    </row>
    <row r="113" spans="1:7" x14ac:dyDescent="0.25">
      <c r="F113" s="4"/>
    </row>
    <row r="114" spans="1:7" x14ac:dyDescent="0.25">
      <c r="C114" s="24" t="s">
        <v>230</v>
      </c>
      <c r="D114" s="24"/>
      <c r="E114" s="24"/>
      <c r="F114" s="24"/>
      <c r="G114" s="25"/>
    </row>
    <row r="115" spans="1:7" x14ac:dyDescent="0.25">
      <c r="C115" s="24" t="s">
        <v>231</v>
      </c>
      <c r="D115" s="24"/>
      <c r="E115" s="24"/>
      <c r="F115" s="24" t="s">
        <v>11</v>
      </c>
      <c r="G115" s="25" t="s">
        <v>12</v>
      </c>
    </row>
    <row r="116" spans="1:7" x14ac:dyDescent="0.25">
      <c r="A116" s="1" t="s">
        <v>232</v>
      </c>
      <c r="C116" s="19" t="s">
        <v>233</v>
      </c>
      <c r="D116" s="14"/>
      <c r="E116" s="17"/>
      <c r="F116" s="44">
        <f>SUMIF(Table134567685611[[Industry ]],A116,Table134567685611[Market Value])</f>
        <v>0</v>
      </c>
      <c r="G116" s="45">
        <f>+F116/$F$102</f>
        <v>0</v>
      </c>
    </row>
    <row r="117" spans="1:7" x14ac:dyDescent="0.25">
      <c r="A117" s="14" t="s">
        <v>234</v>
      </c>
      <c r="C117" s="14" t="s">
        <v>235</v>
      </c>
      <c r="D117" s="14"/>
      <c r="E117" s="17"/>
      <c r="F117" s="44">
        <f>SUMIF(Table134567685611[[Industry ]],A117,Table134567685611[Market Value])</f>
        <v>0</v>
      </c>
      <c r="G117" s="45">
        <f t="shared" ref="G117" si="2">+F117/$F$102</f>
        <v>0</v>
      </c>
    </row>
    <row r="118" spans="1:7" x14ac:dyDescent="0.25">
      <c r="C118" s="14" t="s">
        <v>236</v>
      </c>
      <c r="D118" s="14"/>
      <c r="E118" s="17"/>
      <c r="F118" s="44" t="e">
        <f>SUMIF($E$130:$E$137,C118,#REF!)</f>
        <v>#REF!</v>
      </c>
      <c r="G118" s="45" t="e">
        <f>+F118/$F$102</f>
        <v>#REF!</v>
      </c>
    </row>
    <row r="119" spans="1:7" x14ac:dyDescent="0.25">
      <c r="C119" s="14" t="s">
        <v>237</v>
      </c>
      <c r="D119" s="14"/>
      <c r="E119" s="17"/>
      <c r="F119" s="44" t="e">
        <f>SUMIF($E$130:$E$137,C119,#REF!)</f>
        <v>#REF!</v>
      </c>
      <c r="G119" s="45" t="e">
        <f t="shared" ref="G119:G127" si="3">+F119/$F$102</f>
        <v>#REF!</v>
      </c>
    </row>
    <row r="120" spans="1:7" x14ac:dyDescent="0.25">
      <c r="C120" s="14" t="s">
        <v>238</v>
      </c>
      <c r="D120" s="14"/>
      <c r="E120" s="17"/>
      <c r="F120" s="44" t="e">
        <f>SUMIF($E$130:$E$137,C120,#REF!)</f>
        <v>#REF!</v>
      </c>
      <c r="G120" s="45" t="e">
        <f t="shared" si="3"/>
        <v>#REF!</v>
      </c>
    </row>
    <row r="121" spans="1:7" x14ac:dyDescent="0.25">
      <c r="C121" s="14" t="s">
        <v>239</v>
      </c>
      <c r="D121" s="14"/>
      <c r="E121" s="17"/>
      <c r="F121" s="44" t="e">
        <f>SUMIF($E$130:$E$137,C121,#REF!)</f>
        <v>#REF!</v>
      </c>
      <c r="G121" s="45" t="e">
        <f t="shared" si="3"/>
        <v>#REF!</v>
      </c>
    </row>
    <row r="122" spans="1:7" x14ac:dyDescent="0.25">
      <c r="C122" s="14" t="s">
        <v>240</v>
      </c>
      <c r="D122" s="14"/>
      <c r="E122" s="17"/>
      <c r="F122" s="44" t="e">
        <f>SUMIF($E$130:$E$137,C122,#REF!)</f>
        <v>#REF!</v>
      </c>
      <c r="G122" s="45" t="e">
        <f t="shared" si="3"/>
        <v>#REF!</v>
      </c>
    </row>
    <row r="123" spans="1:7" x14ac:dyDescent="0.25">
      <c r="C123" s="14" t="s">
        <v>241</v>
      </c>
      <c r="D123" s="14"/>
      <c r="E123" s="17"/>
      <c r="F123" s="44" t="e">
        <f>SUMIF($E$130:$E$137,C123,#REF!)</f>
        <v>#REF!</v>
      </c>
      <c r="G123" s="45" t="e">
        <f t="shared" si="3"/>
        <v>#REF!</v>
      </c>
    </row>
    <row r="124" spans="1:7" x14ac:dyDescent="0.25">
      <c r="C124" s="14" t="s">
        <v>242</v>
      </c>
      <c r="D124" s="14"/>
      <c r="E124" s="17"/>
      <c r="F124" s="44" t="e">
        <f>SUMIF($E$130:$E$137,C124,#REF!)</f>
        <v>#REF!</v>
      </c>
      <c r="G124" s="45" t="e">
        <f t="shared" si="3"/>
        <v>#REF!</v>
      </c>
    </row>
    <row r="125" spans="1:7" x14ac:dyDescent="0.25">
      <c r="C125" s="14" t="s">
        <v>243</v>
      </c>
      <c r="D125" s="14"/>
      <c r="E125" s="17"/>
      <c r="F125" s="44" t="e">
        <f>SUMIF($E$130:$E$137,C125,#REF!)</f>
        <v>#REF!</v>
      </c>
      <c r="G125" s="45" t="e">
        <f t="shared" si="3"/>
        <v>#REF!</v>
      </c>
    </row>
    <row r="126" spans="1:7" x14ac:dyDescent="0.25">
      <c r="C126" s="14" t="s">
        <v>244</v>
      </c>
      <c r="D126" s="14"/>
      <c r="E126" s="17"/>
      <c r="F126" s="44" t="e">
        <f>SUMIF($E$130:$E$137,C126,#REF!)</f>
        <v>#REF!</v>
      </c>
      <c r="G126" s="45" t="e">
        <f t="shared" si="3"/>
        <v>#REF!</v>
      </c>
    </row>
    <row r="127" spans="1:7" x14ac:dyDescent="0.25">
      <c r="C127" s="14" t="s">
        <v>245</v>
      </c>
      <c r="D127" s="14"/>
      <c r="E127" s="17"/>
      <c r="F127" s="44" t="e">
        <f>SUMIF($E$130:$E$137,C127,#REF!)</f>
        <v>#REF!</v>
      </c>
      <c r="G127" s="45" t="e">
        <f t="shared" si="3"/>
        <v>#REF!</v>
      </c>
    </row>
    <row r="130" spans="5:7" x14ac:dyDescent="0.25">
      <c r="E130" s="14" t="s">
        <v>236</v>
      </c>
      <c r="F130" s="14" t="s">
        <v>246</v>
      </c>
      <c r="G130" s="7" t="e">
        <f>SUMIF(#REF!,F130,$E$7:$E$74)</f>
        <v>#REF!</v>
      </c>
    </row>
    <row r="131" spans="5:7" x14ac:dyDescent="0.25">
      <c r="E131" s="14" t="s">
        <v>236</v>
      </c>
      <c r="F131" s="14" t="s">
        <v>247</v>
      </c>
      <c r="G131" s="7" t="e">
        <f>SUMIF(#REF!,F131,$E$7:$E$74)</f>
        <v>#REF!</v>
      </c>
    </row>
    <row r="132" spans="5:7" x14ac:dyDescent="0.25">
      <c r="E132" s="14" t="s">
        <v>236</v>
      </c>
      <c r="F132" s="14" t="s">
        <v>248</v>
      </c>
      <c r="G132" s="7" t="e">
        <f>SUMIF(#REF!,F132,$E$7:$E$74)</f>
        <v>#REF!</v>
      </c>
    </row>
    <row r="133" spans="5:7" x14ac:dyDescent="0.25">
      <c r="E133" s="14" t="s">
        <v>238</v>
      </c>
      <c r="F133" s="14" t="s">
        <v>249</v>
      </c>
      <c r="G133" s="7" t="e">
        <f>SUMIF(#REF!,F133,$E$7:$E$74)</f>
        <v>#REF!</v>
      </c>
    </row>
    <row r="134" spans="5:7" x14ac:dyDescent="0.25">
      <c r="E134" s="14" t="s">
        <v>239</v>
      </c>
      <c r="F134" s="14" t="s">
        <v>250</v>
      </c>
      <c r="G134" s="7" t="e">
        <f>SUMIF(#REF!,F134,$E$7:$E$74)</f>
        <v>#REF!</v>
      </c>
    </row>
    <row r="135" spans="5:7" x14ac:dyDescent="0.25">
      <c r="E135" s="14" t="s">
        <v>236</v>
      </c>
      <c r="F135" s="14" t="s">
        <v>251</v>
      </c>
      <c r="G135" s="7" t="e">
        <f>SUMIF(#REF!,F135,$E$7:$E$74)</f>
        <v>#REF!</v>
      </c>
    </row>
    <row r="136" spans="5:7" x14ac:dyDescent="0.25">
      <c r="E136" s="14" t="s">
        <v>239</v>
      </c>
      <c r="F136" s="14" t="s">
        <v>252</v>
      </c>
      <c r="G136" s="7" t="e">
        <f>SUMIF(#REF!,F136,$E$7:$E$74)</f>
        <v>#REF!</v>
      </c>
    </row>
    <row r="137" spans="5:7" x14ac:dyDescent="0.25">
      <c r="E137" s="14" t="s">
        <v>236</v>
      </c>
      <c r="F137" s="14" t="s">
        <v>253</v>
      </c>
      <c r="G137" s="7" t="e">
        <f>SUMIF(#REF!,F137,$E$7:$E$74)</f>
        <v>#REF!</v>
      </c>
    </row>
    <row r="138" spans="5:7" x14ac:dyDescent="0.25">
      <c r="G138" s="7" t="s">
        <v>254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2023-10-05T06:44:54Z</dcterms:created>
  <dcterms:modified xsi:type="dcterms:W3CDTF">2023-10-05T06:45:03Z</dcterms:modified>
</cp:coreProperties>
</file>