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6D2D121C-DC41-4B04-BE68-5480987E819E}" xr6:coauthVersionLast="47" xr6:coauthVersionMax="47" xr10:uidLastSave="{00000000-0000-0000-0000-000000000000}"/>
  <bookViews>
    <workbookView xWindow="-120" yWindow="-120" windowWidth="20730" windowHeight="11040" xr2:uid="{C60FBFBC-EE56-48EF-875B-FB4D887F67D0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Port_G1I!$C$6:$H$43</definedName>
    <definedName name="IN" localSheetId="0">#REF!</definedName>
    <definedName name="IN">#REF!</definedName>
    <definedName name="_xlnm.Print_Area" localSheetId="0">Port_G1I!$B$2:$G$72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1" i="1" l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F81" i="1"/>
  <c r="F80" i="1"/>
  <c r="F79" i="1"/>
  <c r="F78" i="1"/>
  <c r="F77" i="1"/>
  <c r="G77" i="1" s="1"/>
  <c r="F76" i="1"/>
  <c r="G76" i="1" s="1"/>
  <c r="F75" i="1"/>
  <c r="G75" i="1" s="1"/>
  <c r="F74" i="1"/>
  <c r="G74" i="1" s="1"/>
  <c r="F73" i="1"/>
  <c r="F71" i="1"/>
  <c r="F70" i="1"/>
  <c r="F72" i="1" s="1"/>
  <c r="F54" i="1"/>
  <c r="F56" i="1" s="1"/>
  <c r="F44" i="1"/>
  <c r="G44" i="1" s="1"/>
  <c r="G33" i="1" l="1"/>
  <c r="G25" i="1"/>
  <c r="G17" i="1"/>
  <c r="G9" i="1"/>
  <c r="G54" i="1"/>
  <c r="G32" i="1"/>
  <c r="G24" i="1"/>
  <c r="G16" i="1"/>
  <c r="G8" i="1"/>
  <c r="G48" i="1"/>
  <c r="G29" i="1"/>
  <c r="G13" i="1"/>
  <c r="G43" i="1"/>
  <c r="G26" i="1"/>
  <c r="G18" i="1"/>
  <c r="G10" i="1"/>
  <c r="G12" i="1"/>
  <c r="G27" i="1"/>
  <c r="G31" i="1"/>
  <c r="G23" i="1"/>
  <c r="G15" i="1"/>
  <c r="G7" i="1"/>
  <c r="G52" i="1"/>
  <c r="G30" i="1"/>
  <c r="G22" i="1"/>
  <c r="G14" i="1"/>
  <c r="G21" i="1"/>
  <c r="G28" i="1"/>
  <c r="G20" i="1"/>
  <c r="G19" i="1"/>
  <c r="G11" i="1"/>
  <c r="G78" i="1"/>
  <c r="G72" i="1"/>
  <c r="G79" i="1"/>
  <c r="G71" i="1"/>
  <c r="G80" i="1"/>
  <c r="G73" i="1"/>
  <c r="G81" i="1"/>
  <c r="G70" i="1"/>
</calcChain>
</file>

<file path=xl/sharedStrings.xml><?xml version="1.0" encoding="utf-8"?>
<sst xmlns="http://schemas.openxmlformats.org/spreadsheetml/2006/main" count="159" uniqueCount="114">
  <si>
    <t>NAME OF PENSION FUND</t>
  </si>
  <si>
    <t>ADITYA BIRLA SUN LIFE PENSION FUND MANAGEMENT LIMITED</t>
  </si>
  <si>
    <t>G-TIER II</t>
  </si>
  <si>
    <t>SCHEME NAME</t>
  </si>
  <si>
    <t>Scheme G TIER II</t>
  </si>
  <si>
    <t>MONTH</t>
  </si>
  <si>
    <t>30-09-2025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</si>
  <si>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</si>
  <si>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</si>
  <si>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</si>
  <si>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</si>
  <si>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</si>
  <si>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</si>
  <si>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</si>
  <si>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IN000330C059</t>
  </si>
  <si>
    <t>0% Strip GOI 12-03-2030</t>
  </si>
  <si>
    <t>CGS</t>
  </si>
  <si>
    <t>IN000335C025</t>
  </si>
  <si>
    <t>Gsec Strip 15-03-2035</t>
  </si>
  <si>
    <t>IN000929C041</t>
  </si>
  <si>
    <t>0% Strip GOI  19-09-2029</t>
  </si>
  <si>
    <t>IN000929C058</t>
  </si>
  <si>
    <t>Gsec Strip 12-09-2029</t>
  </si>
  <si>
    <t>IN001243P014</t>
  </si>
  <si>
    <t>Gsec Strip 23-12-2043</t>
  </si>
  <si>
    <t>IN0020120062</t>
  </si>
  <si>
    <t>8.30% GOI 31-Dec-2042</t>
  </si>
  <si>
    <t>IN0020150051</t>
  </si>
  <si>
    <t>7.73% GS  MD 19/12/2034</t>
  </si>
  <si>
    <t>IN0020150077</t>
  </si>
  <si>
    <t>7.72% GOI 26.10.2055.</t>
  </si>
  <si>
    <t>IN0020190024</t>
  </si>
  <si>
    <t>7.62% GS 2039 (15-09-2039)</t>
  </si>
  <si>
    <t>IN0020190040</t>
  </si>
  <si>
    <t>7.69% GOI 17.06.2043</t>
  </si>
  <si>
    <t>IN0020200245</t>
  </si>
  <si>
    <t>6.22% GOI 2035 (16-Mar-2035)</t>
  </si>
  <si>
    <t>IN0020210194</t>
  </si>
  <si>
    <t>6.99% GOI 15-DEC-2051</t>
  </si>
  <si>
    <t>IN0020220011</t>
  </si>
  <si>
    <t>7.10 GS 18.04.2029</t>
  </si>
  <si>
    <t>IN0020230044</t>
  </si>
  <si>
    <t>7.25 GS 12.06.2063</t>
  </si>
  <si>
    <t>IN0020230051</t>
  </si>
  <si>
    <t>7.30 GS 19.06.2053</t>
  </si>
  <si>
    <t>IN0020240035</t>
  </si>
  <si>
    <t>7.34 GS 22.04.2064</t>
  </si>
  <si>
    <t>IN0020240050</t>
  </si>
  <si>
    <t>7.04 GS 03.06.2029</t>
  </si>
  <si>
    <t>IN0020240118</t>
  </si>
  <si>
    <t>7.09 GS 05.08.2054</t>
  </si>
  <si>
    <t>IN0020240126</t>
  </si>
  <si>
    <t>6.79 GS 07.10.2034</t>
  </si>
  <si>
    <t>IN0020240134</t>
  </si>
  <si>
    <t>6.92 GS 18.11.2039</t>
  </si>
  <si>
    <t>IN0020250026</t>
  </si>
  <si>
    <t>6.33 GS 05.05.2035</t>
  </si>
  <si>
    <t>IN0020250042</t>
  </si>
  <si>
    <t>6.68 GS 07.07.2040</t>
  </si>
  <si>
    <t>IN1520220220</t>
  </si>
  <si>
    <t>7.60 GJ SDL 08.02.2035</t>
  </si>
  <si>
    <t>SDL</t>
  </si>
  <si>
    <t>IN1520240145</t>
  </si>
  <si>
    <t>7.22 GJ SDL 15.01.2035</t>
  </si>
  <si>
    <t>IN2220200264</t>
  </si>
  <si>
    <t>6.63% MAHARASHTRA SDL 14-OCT-2030</t>
  </si>
  <si>
    <t>IN4520180204</t>
  </si>
  <si>
    <t>8.38% Telangana SDL 2049</t>
  </si>
  <si>
    <t>02A</t>
  </si>
  <si>
    <t xml:space="preserve">Subtotal A </t>
  </si>
  <si>
    <t>Money Market Instruments:-</t>
  </si>
  <si>
    <t>NCA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</si>
  <si>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</si>
  <si>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</si>
  <si>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</si>
  <si>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</si>
  <si>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</si>
  <si>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</si>
  <si>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</si>
  <si>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</si>
  <si>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</si>
  <si>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</si>
  <si>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Infrastructure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</si>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</sst>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6" xfId="2" quotePrefix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5" fontId="1" fillId="0" borderId="5" xfId="1" applyNumberFormat="1" applyFont="1" applyFill="1" applyBorder="1"/>
    <xf numFmtId="0" fontId="9" fillId="2" borderId="8" xfId="0" applyFont="1" applyFill="1" applyBorder="1"/>
    <xf numFmtId="164" fontId="0" fillId="0" borderId="5" xfId="3" applyFont="1" applyBorder="1" applyAlignment="1">
      <alignment horizontal="right" vertical="top"/>
    </xf>
    <xf numFmtId="3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4" fillId="0" borderId="5" xfId="2" applyFont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0" fontId="11" fillId="4" borderId="8" xfId="0" applyFont="1" applyFill="1" applyBorder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5" borderId="5" xfId="3" applyFont="1" applyFill="1" applyBorder="1" applyAlignment="1">
      <alignment horizontal="right"/>
    </xf>
    <xf numFmtId="0" fontId="6" fillId="5" borderId="0" xfId="2" applyFont="1" applyFill="1"/>
    <xf numFmtId="9" fontId="0" fillId="0" borderId="0" xfId="1" applyFont="1"/>
    <xf numFmtId="10" fontId="0" fillId="5" borderId="0" xfId="5" applyNumberFormat="1" applyFont="1" applyFill="1" applyBorder="1"/>
    <xf numFmtId="0" fontId="3" fillId="5" borderId="0" xfId="2" applyFont="1" applyFill="1"/>
    <xf numFmtId="9" fontId="3" fillId="5" borderId="0" xfId="1" applyFont="1" applyFill="1" applyBorder="1"/>
    <xf numFmtId="0" fontId="6" fillId="5" borderId="0" xfId="2" applyFont="1" applyFill="1" applyAlignment="1">
      <alignment vertical="top"/>
    </xf>
    <xf numFmtId="164" fontId="11" fillId="5" borderId="0" xfId="3" applyFont="1" applyFill="1" applyBorder="1"/>
    <xf numFmtId="165" fontId="11" fillId="5" borderId="0" xfId="3" applyNumberFormat="1" applyFont="1" applyFill="1" applyBorder="1" applyAlignment="1">
      <alignment vertical="top"/>
    </xf>
    <xf numFmtId="9" fontId="11" fillId="5" borderId="0" xfId="1" applyFont="1" applyFill="1" applyBorder="1" applyAlignment="1">
      <alignment vertical="center"/>
    </xf>
    <xf numFmtId="9" fontId="6" fillId="5" borderId="0" xfId="1" applyFont="1" applyFill="1" applyBorder="1"/>
    <xf numFmtId="0" fontId="11" fillId="5" borderId="0" xfId="2" applyFont="1" applyFill="1"/>
  </cellXfs>
  <cellStyles count="6">
    <cellStyle name="Comma 2 9" xfId="3" xr:uid="{BDB5228B-3518-47A5-944B-7DE0692C6C5D}"/>
    <cellStyle name="Comma 3" xfId="4" xr:uid="{6700AC2D-B9AF-4E9A-AE3E-D27924D5F669}"/>
    <cellStyle name="Normal" xfId="0" builtinId="0"/>
    <cellStyle name="Normal 2 9" xfId="2" xr:uid="{4A2BE0CB-A5E1-4EA6-9CF8-BD666CCEC200}"/>
    <cellStyle name="Percent" xfId="1" builtinId="5"/>
    <cellStyle name="Percent 2 8" xfId="5" xr:uid="{9CEAB1BC-523A-4523-A039-EC462E80A1D3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6.%20September%202025\11.%20Website%20upload%20Portfolio%20report\Portfolio_ABSLPM_Sept_2025.xlsx" TargetMode="External"/><Relationship Id="rId1" Type="http://schemas.openxmlformats.org/officeDocument/2006/relationships/externalLinkPath" Target="file:///Y:\PFRDA%20&amp;%20NPS%20Trust%20Communication%20April%202019%20Onwards\NPS%20Trust\2025-26\Monthly\6.%20September%202025\11.%20Website%20upload%20Portfolio%20report\Portfolio_ABSLPM_Sep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791D40-7E96-4F44-A7F2-4ED6205308C9}" name="Table13456768578910" displayName="Table13456768578910" ref="B6:H43" totalsRowShown="0" headerRowDxfId="11" dataDxfId="10" headerRowBorderDxfId="8" tableBorderDxfId="9" totalsRowBorderDxfId="7">
  <sortState xmlns:xlrd2="http://schemas.microsoft.com/office/spreadsheetml/2017/richdata2" ref="B7:H40">
    <sortCondition descending="1" ref="F6:F40"/>
  </sortState>
  <tableColumns count="7">
    <tableColumn id="1" xr3:uid="{5327A3EC-2DBE-4F07-80F0-A78D8D96FCE8}" name="ISIN No." dataDxfId="6"/>
    <tableColumn id="2" xr3:uid="{9FB70BB5-29FE-4289-89D3-C358F73F7194}" name="Name of the Instrument" dataDxfId="5"/>
    <tableColumn id="3" xr3:uid="{58D74E93-44AF-418C-A707-ADC643C2B952}" name="Industry " dataDxfId="4"/>
    <tableColumn id="4" xr3:uid="{A9382810-51B9-4742-89F8-7EDF26462EC0}" name="Quantity" dataDxfId="3"/>
    <tableColumn id="5" xr3:uid="{59D76EB6-39DE-4A8B-9172-27BCC5420248}" name="Market Value" dataDxfId="2"/>
    <tableColumn id="6" xr3:uid="{983A6C4A-1E70-41D4-A050-F2E6A655A193}" name="% of Portfolio" dataDxfId="1" dataCellStyle="Percent">
      <calculatedColumnFormula>+F7/$F$56</calculatedColumnFormula>
    </tableColumn>
    <tableColumn id="7" xr3:uid="{A03AF33D-C9E7-409A-A7D6-D40FD7027C54}" name="Ratings" dataDxfId="0">
      <calculatedColumnFormula>VLOOKUP(Table13456768578910[[#This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FABA4-5BB0-4BB6-8ED5-25EEC7725E00}">
  <sheetPr codeName="Sheet6">
    <tabColor rgb="FF7030A0"/>
  </sheetPr>
  <dimension ref="A2:H95"/>
  <sheetViews>
    <sheetView showGridLines="0" tabSelected="1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48000</v>
      </c>
      <c r="F7" s="16">
        <v>3665596.8</v>
      </c>
      <c r="G7" s="17">
        <f t="shared" ref="G7:G30" si="0">+F7/$F$56</f>
        <v>9.1675316357611204E-3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6">
        <v>13600</v>
      </c>
      <c r="F8" s="16">
        <v>729569.28000000003</v>
      </c>
      <c r="G8" s="17">
        <f t="shared" si="0"/>
        <v>1.8246276990637551E-3</v>
      </c>
      <c r="H8" s="18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6">
        <v>12500</v>
      </c>
      <c r="F9" s="16">
        <v>985770</v>
      </c>
      <c r="G9" s="17">
        <f t="shared" si="0"/>
        <v>2.4653768959489054E-3</v>
      </c>
      <c r="H9" s="18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6">
        <v>240000</v>
      </c>
      <c r="F10" s="16">
        <v>18950784</v>
      </c>
      <c r="G10" s="17">
        <f t="shared" si="0"/>
        <v>4.7395259577506094E-2</v>
      </c>
      <c r="H10" s="18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6">
        <v>400000</v>
      </c>
      <c r="F11" s="16">
        <v>10888720</v>
      </c>
      <c r="G11" s="17">
        <f t="shared" si="0"/>
        <v>2.723231455051053E-2</v>
      </c>
      <c r="H11" s="18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6">
        <v>50000</v>
      </c>
      <c r="F12" s="16">
        <v>5618450</v>
      </c>
      <c r="G12" s="17">
        <f t="shared" si="0"/>
        <v>1.4051550382994134E-2</v>
      </c>
      <c r="H12" s="18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6">
        <v>49400</v>
      </c>
      <c r="F13" s="16">
        <v>5293224.82</v>
      </c>
      <c r="G13" s="17">
        <f t="shared" si="0"/>
        <v>1.3238173383539064E-2</v>
      </c>
      <c r="H13" s="18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6">
        <v>7000</v>
      </c>
      <c r="F14" s="16">
        <v>740989.9</v>
      </c>
      <c r="G14" s="17">
        <f t="shared" si="0"/>
        <v>1.8531902772365662E-3</v>
      </c>
      <c r="H14" s="18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6">
        <v>10000</v>
      </c>
      <c r="F15" s="16">
        <v>1065544</v>
      </c>
      <c r="G15" s="17">
        <f t="shared" si="0"/>
        <v>2.6648889286719824E-3</v>
      </c>
      <c r="H15" s="18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6">
        <v>10000</v>
      </c>
      <c r="F16" s="16">
        <v>1065487</v>
      </c>
      <c r="G16" s="17">
        <f t="shared" si="0"/>
        <v>2.6647463736306758E-3</v>
      </c>
      <c r="H16" s="18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6">
        <v>74600</v>
      </c>
      <c r="F17" s="16">
        <v>7229232.3600000003</v>
      </c>
      <c r="G17" s="17">
        <f t="shared" si="0"/>
        <v>1.8080061713980116E-2</v>
      </c>
      <c r="H17" s="18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6">
        <v>80000</v>
      </c>
      <c r="F18" s="16">
        <v>7783216</v>
      </c>
      <c r="G18" s="17">
        <f t="shared" si="0"/>
        <v>1.9465555761059735E-2</v>
      </c>
      <c r="H18" s="18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6">
        <v>130000</v>
      </c>
      <c r="F19" s="16">
        <v>13434525</v>
      </c>
      <c r="G19" s="17">
        <f t="shared" si="0"/>
        <v>3.3599285373918833E-2</v>
      </c>
      <c r="H19" s="18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6">
        <v>340000</v>
      </c>
      <c r="F20" s="16">
        <v>33829966</v>
      </c>
      <c r="G20" s="17">
        <f t="shared" si="0"/>
        <v>8.4607582465622819E-2</v>
      </c>
      <c r="H20" s="18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6">
        <v>340000</v>
      </c>
      <c r="F21" s="16">
        <v>34373932</v>
      </c>
      <c r="G21" s="17">
        <f t="shared" si="0"/>
        <v>8.5968022739298974E-2</v>
      </c>
      <c r="H21" s="18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6">
        <v>158000</v>
      </c>
      <c r="F22" s="16">
        <v>15921091.199999999</v>
      </c>
      <c r="G22" s="17">
        <f t="shared" si="0"/>
        <v>3.9818101994152214E-2</v>
      </c>
      <c r="H22" s="18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6">
        <v>60000</v>
      </c>
      <c r="F23" s="16">
        <v>6190764</v>
      </c>
      <c r="G23" s="17">
        <f t="shared" si="0"/>
        <v>1.5482888030546911E-2</v>
      </c>
      <c r="H23" s="18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6">
        <v>500000</v>
      </c>
      <c r="F24" s="16">
        <v>49277150</v>
      </c>
      <c r="G24" s="17">
        <f t="shared" si="0"/>
        <v>0.12324045883746573</v>
      </c>
      <c r="H24" s="18"/>
    </row>
    <row r="25" spans="1:8" x14ac:dyDescent="0.25">
      <c r="A25" s="13"/>
      <c r="B25" s="14" t="s">
        <v>51</v>
      </c>
      <c r="C25" s="15" t="s">
        <v>52</v>
      </c>
      <c r="D25" s="15" t="s">
        <v>16</v>
      </c>
      <c r="E25" s="16">
        <v>125000</v>
      </c>
      <c r="F25" s="16">
        <v>12623725</v>
      </c>
      <c r="G25" s="17">
        <f t="shared" si="0"/>
        <v>3.1571502435469322E-2</v>
      </c>
      <c r="H25" s="18"/>
    </row>
    <row r="26" spans="1:8" x14ac:dyDescent="0.25">
      <c r="A26" s="13"/>
      <c r="B26" s="14" t="s">
        <v>53</v>
      </c>
      <c r="C26" s="15" t="s">
        <v>54</v>
      </c>
      <c r="D26" s="15" t="s">
        <v>16</v>
      </c>
      <c r="E26" s="16">
        <v>200000</v>
      </c>
      <c r="F26" s="16">
        <v>20072980</v>
      </c>
      <c r="G26" s="17">
        <f t="shared" si="0"/>
        <v>5.0201833211443295E-2</v>
      </c>
      <c r="H26" s="18"/>
    </row>
    <row r="27" spans="1:8" x14ac:dyDescent="0.25">
      <c r="A27" s="13"/>
      <c r="B27" s="14" t="s">
        <v>55</v>
      </c>
      <c r="C27" s="15" t="s">
        <v>56</v>
      </c>
      <c r="D27" s="15" t="s">
        <v>16</v>
      </c>
      <c r="E27" s="16">
        <v>200000</v>
      </c>
      <c r="F27" s="16">
        <v>19658140</v>
      </c>
      <c r="G27" s="17">
        <f t="shared" si="0"/>
        <v>4.9164332626605613E-2</v>
      </c>
      <c r="H27" s="18"/>
    </row>
    <row r="28" spans="1:8" x14ac:dyDescent="0.25">
      <c r="A28" s="13"/>
      <c r="B28" s="14" t="s">
        <v>57</v>
      </c>
      <c r="C28" s="15" t="s">
        <v>58</v>
      </c>
      <c r="D28" s="15" t="s">
        <v>16</v>
      </c>
      <c r="E28" s="16">
        <v>100000</v>
      </c>
      <c r="F28" s="16">
        <v>9823400</v>
      </c>
      <c r="G28" s="17">
        <f t="shared" si="0"/>
        <v>2.4567985838141227E-2</v>
      </c>
      <c r="H28" s="18"/>
    </row>
    <row r="29" spans="1:8" x14ac:dyDescent="0.25">
      <c r="A29" s="13"/>
      <c r="B29" s="14" t="s">
        <v>59</v>
      </c>
      <c r="C29" s="15" t="s">
        <v>60</v>
      </c>
      <c r="D29" s="15" t="s">
        <v>61</v>
      </c>
      <c r="E29" s="16">
        <v>500000</v>
      </c>
      <c r="F29" s="16">
        <v>51143600</v>
      </c>
      <c r="G29" s="17">
        <f t="shared" si="0"/>
        <v>0.12790838615057512</v>
      </c>
      <c r="H29" s="18"/>
    </row>
    <row r="30" spans="1:8" x14ac:dyDescent="0.25">
      <c r="A30" s="13"/>
      <c r="B30" s="14" t="s">
        <v>62</v>
      </c>
      <c r="C30" s="15" t="s">
        <v>63</v>
      </c>
      <c r="D30" s="15" t="s">
        <v>61</v>
      </c>
      <c r="E30" s="16">
        <v>500000</v>
      </c>
      <c r="F30" s="16">
        <v>49869400</v>
      </c>
      <c r="G30" s="17">
        <f t="shared" si="0"/>
        <v>0.124721655735957</v>
      </c>
      <c r="H30" s="18"/>
    </row>
    <row r="31" spans="1:8" hidden="1" x14ac:dyDescent="0.25">
      <c r="A31" s="13"/>
      <c r="B31" s="14" t="s">
        <v>64</v>
      </c>
      <c r="C31" s="15" t="s">
        <v>65</v>
      </c>
      <c r="D31" s="15" t="s">
        <v>61</v>
      </c>
      <c r="E31" s="16">
        <v>20000</v>
      </c>
      <c r="F31" s="16">
        <v>1981448</v>
      </c>
      <c r="G31" s="17">
        <f>+F31/$F$56</f>
        <v>4.9555333594288389E-3</v>
      </c>
      <c r="H31" s="18"/>
    </row>
    <row r="32" spans="1:8" hidden="1" x14ac:dyDescent="0.25">
      <c r="A32" s="13"/>
      <c r="B32" s="14" t="s">
        <v>66</v>
      </c>
      <c r="C32" s="15" t="s">
        <v>67</v>
      </c>
      <c r="D32" s="15" t="s">
        <v>61</v>
      </c>
      <c r="E32" s="16">
        <v>10000</v>
      </c>
      <c r="F32" s="16">
        <v>1102932</v>
      </c>
      <c r="G32" s="17">
        <f>+F32/$F$56</f>
        <v>2.758395031906751E-3</v>
      </c>
      <c r="H32" s="18"/>
    </row>
    <row r="33" spans="1:8" hidden="1" x14ac:dyDescent="0.25">
      <c r="A33" s="13"/>
      <c r="B33" s="14"/>
      <c r="C33" s="15" t="e">
        <v>#N/A</v>
      </c>
      <c r="D33" s="15" t="e">
        <v>#N/A</v>
      </c>
      <c r="E33" s="16">
        <v>0</v>
      </c>
      <c r="F33" s="16">
        <v>0</v>
      </c>
      <c r="G33" s="17">
        <f t="shared" ref="G33" si="1">+F33/$F$56</f>
        <v>0</v>
      </c>
      <c r="H33" s="18"/>
    </row>
    <row r="34" spans="1:8" hidden="1" x14ac:dyDescent="0.25">
      <c r="A34" s="13"/>
      <c r="B34" s="14"/>
      <c r="C34" s="15"/>
      <c r="D34" s="15"/>
      <c r="E34" s="16"/>
      <c r="F34" s="16"/>
      <c r="G34" s="17"/>
      <c r="H34" s="18"/>
    </row>
    <row r="35" spans="1:8" hidden="1" x14ac:dyDescent="0.25">
      <c r="A35" s="13"/>
      <c r="B35" s="14"/>
      <c r="C35" s="15"/>
      <c r="D35" s="15"/>
      <c r="E35" s="16"/>
      <c r="F35" s="16"/>
      <c r="G35" s="17"/>
      <c r="H35" s="18"/>
    </row>
    <row r="36" spans="1:8" hidden="1" x14ac:dyDescent="0.25">
      <c r="A36" s="13"/>
      <c r="B36" s="14"/>
      <c r="C36" s="15"/>
      <c r="D36" s="15"/>
      <c r="E36" s="16"/>
      <c r="F36" s="16"/>
      <c r="G36" s="17"/>
      <c r="H36" s="18"/>
    </row>
    <row r="37" spans="1:8" x14ac:dyDescent="0.25">
      <c r="A37" s="13"/>
      <c r="B37" s="14"/>
      <c r="C37" s="15"/>
      <c r="D37" s="15"/>
      <c r="E37" s="16"/>
      <c r="F37" s="16"/>
      <c r="G37" s="17"/>
      <c r="H37" s="18"/>
    </row>
    <row r="38" spans="1:8" hidden="1" outlineLevel="1" x14ac:dyDescent="0.25">
      <c r="A38" s="13"/>
      <c r="B38" s="14"/>
      <c r="C38" s="15"/>
      <c r="D38" s="15"/>
      <c r="E38" s="16"/>
      <c r="F38" s="16"/>
      <c r="G38" s="17"/>
      <c r="H38" s="18"/>
    </row>
    <row r="39" spans="1:8" hidden="1" collapsed="1" x14ac:dyDescent="0.25">
      <c r="B39" s="14"/>
      <c r="C39" s="15"/>
      <c r="D39" s="15"/>
      <c r="E39" s="16"/>
      <c r="F39" s="16"/>
      <c r="G39" s="17"/>
      <c r="H39" s="18"/>
    </row>
    <row r="40" spans="1:8" hidden="1" x14ac:dyDescent="0.25">
      <c r="B40" s="14"/>
      <c r="C40" s="15"/>
      <c r="D40" s="15"/>
      <c r="E40" s="16"/>
      <c r="F40" s="16"/>
      <c r="G40" s="17"/>
      <c r="H40" s="18"/>
    </row>
    <row r="41" spans="1:8" x14ac:dyDescent="0.25">
      <c r="B41" s="19"/>
      <c r="C41" s="15"/>
      <c r="D41" s="15"/>
      <c r="E41" s="16"/>
      <c r="F41" s="16"/>
      <c r="G41" s="17"/>
      <c r="H41" s="20"/>
    </row>
    <row r="42" spans="1:8" x14ac:dyDescent="0.25">
      <c r="B42" s="21"/>
      <c r="C42" s="22"/>
      <c r="D42" s="22"/>
      <c r="E42" s="23"/>
      <c r="F42" s="24"/>
      <c r="G42" s="25"/>
      <c r="H42" s="20"/>
    </row>
    <row r="43" spans="1:8" x14ac:dyDescent="0.25">
      <c r="A43" s="26" t="s">
        <v>68</v>
      </c>
      <c r="B43" s="21"/>
      <c r="C43" s="22"/>
      <c r="D43" s="22"/>
      <c r="E43" s="23"/>
      <c r="F43" s="24"/>
      <c r="G43" s="25">
        <f>+F43/$F$56</f>
        <v>0</v>
      </c>
      <c r="H43" s="20"/>
    </row>
    <row r="44" spans="1:8" x14ac:dyDescent="0.25">
      <c r="B44" s="22"/>
      <c r="C44" s="22" t="s">
        <v>69</v>
      </c>
      <c r="D44" s="22"/>
      <c r="E44" s="27"/>
      <c r="F44" s="28">
        <f>SUM(F7:F43)</f>
        <v>383319637.36000001</v>
      </c>
      <c r="G44" s="29">
        <f>+F44/$F$56</f>
        <v>0.95866924101043538</v>
      </c>
      <c r="H44" s="30"/>
    </row>
    <row r="46" spans="1:8" x14ac:dyDescent="0.25">
      <c r="B46" s="31"/>
      <c r="C46" s="31" t="s">
        <v>70</v>
      </c>
      <c r="D46" s="31"/>
      <c r="E46" s="31"/>
      <c r="F46" s="31" t="s">
        <v>11</v>
      </c>
      <c r="G46" s="32" t="s">
        <v>12</v>
      </c>
      <c r="H46" s="31" t="s">
        <v>13</v>
      </c>
    </row>
    <row r="47" spans="1:8" x14ac:dyDescent="0.25">
      <c r="A47" s="33" t="s">
        <v>71</v>
      </c>
      <c r="B47" s="34"/>
      <c r="C47" s="22" t="s">
        <v>72</v>
      </c>
      <c r="D47" s="15"/>
      <c r="E47" s="35"/>
      <c r="F47" s="36" t="s">
        <v>73</v>
      </c>
      <c r="G47" s="29">
        <v>0</v>
      </c>
      <c r="H47" s="15"/>
    </row>
    <row r="48" spans="1:8" x14ac:dyDescent="0.25">
      <c r="B48" s="34" t="s">
        <v>74</v>
      </c>
      <c r="C48" s="22" t="s">
        <v>75</v>
      </c>
      <c r="D48" s="22"/>
      <c r="E48" s="27"/>
      <c r="F48" s="16">
        <v>10327484.970000001</v>
      </c>
      <c r="G48" s="29">
        <f>+F48/$F$56</f>
        <v>2.5828685026220696E-2</v>
      </c>
      <c r="H48" s="15"/>
    </row>
    <row r="49" spans="1:8" x14ac:dyDescent="0.25">
      <c r="B49" s="34"/>
      <c r="C49" s="22" t="s">
        <v>76</v>
      </c>
      <c r="D49" s="15"/>
      <c r="E49" s="35"/>
      <c r="F49" s="27" t="s">
        <v>73</v>
      </c>
      <c r="G49" s="29">
        <v>0</v>
      </c>
      <c r="H49" s="15"/>
    </row>
    <row r="50" spans="1:8" x14ac:dyDescent="0.25">
      <c r="B50" s="34"/>
      <c r="C50" s="22" t="s">
        <v>77</v>
      </c>
      <c r="D50" s="15"/>
      <c r="E50" s="35"/>
      <c r="F50" s="27" t="s">
        <v>73</v>
      </c>
      <c r="G50" s="29">
        <v>0</v>
      </c>
      <c r="H50" s="15"/>
    </row>
    <row r="51" spans="1:8" x14ac:dyDescent="0.25">
      <c r="B51" s="34"/>
      <c r="C51" s="22" t="s">
        <v>78</v>
      </c>
      <c r="D51" s="15"/>
      <c r="E51" s="35"/>
      <c r="F51" s="27" t="s">
        <v>73</v>
      </c>
      <c r="G51" s="29">
        <v>0</v>
      </c>
      <c r="H51" s="15"/>
    </row>
    <row r="52" spans="1:8" x14ac:dyDescent="0.25">
      <c r="B52" s="15" t="s">
        <v>71</v>
      </c>
      <c r="C52" s="15" t="s">
        <v>79</v>
      </c>
      <c r="D52" s="15"/>
      <c r="E52" s="35"/>
      <c r="F52" s="16">
        <v>6198435.4100000001</v>
      </c>
      <c r="G52" s="29">
        <f>+F52/$F$56</f>
        <v>1.5502073963343965E-2</v>
      </c>
      <c r="H52" s="15"/>
    </row>
    <row r="53" spans="1:8" x14ac:dyDescent="0.25">
      <c r="B53" s="34"/>
      <c r="C53" s="15"/>
      <c r="D53" s="15"/>
      <c r="E53" s="35"/>
      <c r="F53" s="36"/>
      <c r="G53" s="29"/>
      <c r="H53" s="15"/>
    </row>
    <row r="54" spans="1:8" x14ac:dyDescent="0.25">
      <c r="B54" s="34"/>
      <c r="C54" s="15" t="s">
        <v>80</v>
      </c>
      <c r="D54" s="15"/>
      <c r="E54" s="35"/>
      <c r="F54" s="37">
        <f>SUM(F47:F53)</f>
        <v>16525920.380000001</v>
      </c>
      <c r="G54" s="29">
        <f>+F54/$F$56</f>
        <v>4.1330758989564662E-2</v>
      </c>
      <c r="H54" s="15"/>
    </row>
    <row r="55" spans="1:8" x14ac:dyDescent="0.25">
      <c r="B55" s="34"/>
      <c r="C55" s="15"/>
      <c r="D55" s="15"/>
      <c r="E55" s="35"/>
      <c r="F55" s="37"/>
      <c r="G55" s="29"/>
      <c r="H55" s="15"/>
    </row>
    <row r="56" spans="1:8" x14ac:dyDescent="0.25">
      <c r="B56" s="38"/>
      <c r="C56" s="39" t="s">
        <v>81</v>
      </c>
      <c r="D56" s="40"/>
      <c r="E56" s="41"/>
      <c r="F56" s="41">
        <f>+F54+F44</f>
        <v>399845557.74000001</v>
      </c>
      <c r="G56" s="42">
        <v>1</v>
      </c>
      <c r="H56" s="15"/>
    </row>
    <row r="57" spans="1:8" x14ac:dyDescent="0.25">
      <c r="F57" s="43"/>
    </row>
    <row r="58" spans="1:8" x14ac:dyDescent="0.25">
      <c r="A58" s="44" t="s">
        <v>82</v>
      </c>
      <c r="C58" s="22" t="s">
        <v>83</v>
      </c>
      <c r="D58" s="45">
        <v>17.8</v>
      </c>
      <c r="F58" s="4">
        <v>0</v>
      </c>
    </row>
    <row r="59" spans="1:8" x14ac:dyDescent="0.25">
      <c r="C59" s="22" t="s">
        <v>84</v>
      </c>
      <c r="D59" s="45">
        <v>8.7799999999999994</v>
      </c>
    </row>
    <row r="60" spans="1:8" x14ac:dyDescent="0.25">
      <c r="C60" s="22" t="s">
        <v>85</v>
      </c>
      <c r="D60" s="45">
        <v>7.13</v>
      </c>
    </row>
    <row r="61" spans="1:8" x14ac:dyDescent="0.25">
      <c r="C61" s="22" t="s">
        <v>86</v>
      </c>
      <c r="D61" s="46">
        <v>18.121600000000001</v>
      </c>
    </row>
    <row r="62" spans="1:8" x14ac:dyDescent="0.25">
      <c r="C62" s="22" t="s">
        <v>87</v>
      </c>
      <c r="D62" s="46">
        <v>17.9206</v>
      </c>
    </row>
    <row r="63" spans="1:8" x14ac:dyDescent="0.25">
      <c r="C63" s="22" t="s">
        <v>88</v>
      </c>
      <c r="D63" s="47">
        <v>0</v>
      </c>
    </row>
    <row r="64" spans="1:8" x14ac:dyDescent="0.25">
      <c r="C64" s="22" t="s">
        <v>89</v>
      </c>
      <c r="D64" s="48">
        <v>0</v>
      </c>
    </row>
    <row r="65" spans="1:8" x14ac:dyDescent="0.25">
      <c r="A65" s="49" t="s">
        <v>16</v>
      </c>
      <c r="C65" s="22" t="s">
        <v>90</v>
      </c>
      <c r="D65" s="48">
        <v>0</v>
      </c>
      <c r="F65" s="43"/>
      <c r="G65" s="50"/>
    </row>
    <row r="66" spans="1:8" x14ac:dyDescent="0.25">
      <c r="A66" s="49" t="s">
        <v>61</v>
      </c>
      <c r="B66" s="51"/>
      <c r="C66" s="13"/>
    </row>
    <row r="67" spans="1:8" x14ac:dyDescent="0.25">
      <c r="F67" s="4"/>
    </row>
    <row r="68" spans="1:8" x14ac:dyDescent="0.25">
      <c r="B68" s="49"/>
      <c r="C68" s="52" t="s">
        <v>91</v>
      </c>
      <c r="D68" s="52"/>
      <c r="E68" s="52"/>
      <c r="F68" s="52"/>
      <c r="G68" s="53"/>
      <c r="H68" s="52"/>
    </row>
    <row r="69" spans="1:8" x14ac:dyDescent="0.25">
      <c r="B69" s="49"/>
      <c r="C69" s="52" t="s">
        <v>92</v>
      </c>
      <c r="D69" s="52"/>
      <c r="E69" s="52"/>
      <c r="F69" s="52" t="s">
        <v>11</v>
      </c>
      <c r="G69" s="53" t="s">
        <v>12</v>
      </c>
      <c r="H69" s="52" t="s">
        <v>13</v>
      </c>
    </row>
    <row r="70" spans="1:8" hidden="1" x14ac:dyDescent="0.25">
      <c r="B70" s="49"/>
      <c r="C70" s="54" t="s">
        <v>93</v>
      </c>
      <c r="D70" s="49"/>
      <c r="E70" s="55"/>
      <c r="F70" s="56">
        <f>SUMIF(Table13456768578910[[Industry ]],A65,Table13456768578910[Market Value])</f>
        <v>279222257.36000001</v>
      </c>
      <c r="G70" s="57">
        <f>+F70/$F$56</f>
        <v>0.69832527073256767</v>
      </c>
      <c r="H70" s="49"/>
    </row>
    <row r="71" spans="1:8" hidden="1" x14ac:dyDescent="0.25">
      <c r="B71" s="49"/>
      <c r="C71" s="49" t="s">
        <v>94</v>
      </c>
      <c r="D71" s="49"/>
      <c r="E71" s="55"/>
      <c r="F71" s="56">
        <f>SUMIF(Table13456768578910[[Industry ]],A66,Table13456768578910[Market Value])</f>
        <v>104097380</v>
      </c>
      <c r="G71" s="57">
        <f>+F71/$F$56</f>
        <v>0.26034397027786771</v>
      </c>
      <c r="H71" s="49"/>
    </row>
    <row r="72" spans="1:8" hidden="1" x14ac:dyDescent="0.25">
      <c r="B72" s="49"/>
      <c r="C72" s="49" t="s">
        <v>95</v>
      </c>
      <c r="D72" s="49"/>
      <c r="E72" s="55"/>
      <c r="F72" s="56">
        <f>SUM(F70:F71)</f>
        <v>383319637.36000001</v>
      </c>
      <c r="G72" s="57">
        <f>+F72/$F$56</f>
        <v>0.95866924101043538</v>
      </c>
      <c r="H72" s="49"/>
    </row>
    <row r="73" spans="1:8" hidden="1" x14ac:dyDescent="0.25">
      <c r="B73" s="49"/>
      <c r="C73" s="49" t="s">
        <v>96</v>
      </c>
      <c r="D73" s="49"/>
      <c r="E73" s="55"/>
      <c r="F73" s="56">
        <f t="shared" ref="F73:F81" si="2">SUMIF($E$84:$E$91,C73,H85:H92)</f>
        <v>0</v>
      </c>
      <c r="G73" s="57">
        <f t="shared" ref="G73:G81" si="3">+F73/$F$56</f>
        <v>0</v>
      </c>
      <c r="H73" s="49"/>
    </row>
    <row r="74" spans="1:8" hidden="1" x14ac:dyDescent="0.25">
      <c r="B74" s="49"/>
      <c r="C74" s="49" t="s">
        <v>97</v>
      </c>
      <c r="D74" s="49"/>
      <c r="E74" s="55"/>
      <c r="F74" s="56">
        <f t="shared" si="2"/>
        <v>0</v>
      </c>
      <c r="G74" s="57">
        <f t="shared" si="3"/>
        <v>0</v>
      </c>
      <c r="H74" s="49"/>
    </row>
    <row r="75" spans="1:8" hidden="1" x14ac:dyDescent="0.25">
      <c r="B75" s="49"/>
      <c r="C75" s="49" t="s">
        <v>98</v>
      </c>
      <c r="D75" s="49"/>
      <c r="E75" s="55"/>
      <c r="F75" s="56">
        <f t="shared" si="2"/>
        <v>0</v>
      </c>
      <c r="G75" s="57">
        <f t="shared" si="3"/>
        <v>0</v>
      </c>
      <c r="H75" s="49"/>
    </row>
    <row r="76" spans="1:8" hidden="1" x14ac:dyDescent="0.25">
      <c r="B76" s="49"/>
      <c r="C76" s="49" t="s">
        <v>99</v>
      </c>
      <c r="D76" s="49"/>
      <c r="E76" s="55"/>
      <c r="F76" s="56">
        <f t="shared" si="2"/>
        <v>0</v>
      </c>
      <c r="G76" s="57">
        <f t="shared" si="3"/>
        <v>0</v>
      </c>
      <c r="H76" s="49"/>
    </row>
    <row r="77" spans="1:8" hidden="1" x14ac:dyDescent="0.25">
      <c r="B77" s="49"/>
      <c r="C77" s="49" t="s">
        <v>100</v>
      </c>
      <c r="D77" s="49"/>
      <c r="E77" s="55"/>
      <c r="F77" s="56">
        <f t="shared" si="2"/>
        <v>0</v>
      </c>
      <c r="G77" s="57">
        <f t="shared" si="3"/>
        <v>0</v>
      </c>
      <c r="H77" s="49"/>
    </row>
    <row r="78" spans="1:8" hidden="1" x14ac:dyDescent="0.25">
      <c r="B78" s="49"/>
      <c r="C78" s="49" t="s">
        <v>101</v>
      </c>
      <c r="D78" s="49"/>
      <c r="E78" s="55"/>
      <c r="F78" s="56">
        <f t="shared" si="2"/>
        <v>0</v>
      </c>
      <c r="G78" s="57">
        <f t="shared" si="3"/>
        <v>0</v>
      </c>
      <c r="H78" s="49"/>
    </row>
    <row r="79" spans="1:8" x14ac:dyDescent="0.25">
      <c r="B79" s="49"/>
      <c r="C79" s="49" t="s">
        <v>102</v>
      </c>
      <c r="D79" s="49"/>
      <c r="E79" s="55"/>
      <c r="F79" s="56">
        <f>SUMIF($E$84:$E$91,C79,H91:H98)</f>
        <v>0</v>
      </c>
      <c r="G79" s="57">
        <f t="shared" si="3"/>
        <v>0</v>
      </c>
      <c r="H79" s="49"/>
    </row>
    <row r="80" spans="1:8" x14ac:dyDescent="0.25">
      <c r="B80" s="49"/>
      <c r="C80" s="49" t="s">
        <v>103</v>
      </c>
      <c r="D80" s="49"/>
      <c r="E80" s="55"/>
      <c r="F80" s="56">
        <f t="shared" si="2"/>
        <v>0</v>
      </c>
      <c r="G80" s="57">
        <f t="shared" si="3"/>
        <v>0</v>
      </c>
      <c r="H80" s="49"/>
    </row>
    <row r="81" spans="2:8" x14ac:dyDescent="0.25">
      <c r="B81" s="49"/>
      <c r="C81" s="49" t="s">
        <v>104</v>
      </c>
      <c r="D81" s="49"/>
      <c r="E81" s="55"/>
      <c r="F81" s="56">
        <f t="shared" si="2"/>
        <v>0</v>
      </c>
      <c r="G81" s="57">
        <f t="shared" si="3"/>
        <v>0</v>
      </c>
      <c r="H81" s="49"/>
    </row>
    <row r="82" spans="2:8" x14ac:dyDescent="0.25">
      <c r="B82" s="49"/>
      <c r="C82" s="49"/>
      <c r="D82" s="49"/>
      <c r="E82" s="55"/>
      <c r="F82" s="49"/>
      <c r="G82" s="58"/>
      <c r="H82" s="49"/>
    </row>
    <row r="83" spans="2:8" x14ac:dyDescent="0.25">
      <c r="B83" s="49"/>
      <c r="C83" s="49"/>
      <c r="D83" s="49"/>
      <c r="E83" s="55"/>
      <c r="F83" s="49"/>
      <c r="G83" s="58"/>
      <c r="H83" s="49"/>
    </row>
    <row r="84" spans="2:8" x14ac:dyDescent="0.25">
      <c r="B84" s="49"/>
      <c r="C84" s="49"/>
      <c r="D84" s="49"/>
      <c r="E84" s="49" t="s">
        <v>105</v>
      </c>
      <c r="F84" s="49" t="s">
        <v>106</v>
      </c>
      <c r="G84" s="58">
        <f t="shared" ref="G84:G91" si="4">SUMIF($H$7:$H$40,F84,$E$7:$E$40)</f>
        <v>0</v>
      </c>
      <c r="H84" s="59">
        <f t="shared" ref="H84:H91" si="5">SUMIF($H$7:$H$43,F84,$F$7:$F$43)</f>
        <v>0</v>
      </c>
    </row>
    <row r="85" spans="2:8" x14ac:dyDescent="0.25">
      <c r="B85" s="49"/>
      <c r="C85" s="49"/>
      <c r="D85" s="49"/>
      <c r="E85" s="49" t="s">
        <v>105</v>
      </c>
      <c r="F85" s="49" t="s">
        <v>107</v>
      </c>
      <c r="G85" s="58">
        <f t="shared" si="4"/>
        <v>0</v>
      </c>
      <c r="H85" s="59">
        <f t="shared" si="5"/>
        <v>0</v>
      </c>
    </row>
    <row r="86" spans="2:8" x14ac:dyDescent="0.25">
      <c r="B86" s="49"/>
      <c r="C86" s="49"/>
      <c r="D86" s="49"/>
      <c r="E86" s="49" t="s">
        <v>105</v>
      </c>
      <c r="F86" s="49" t="s">
        <v>108</v>
      </c>
      <c r="G86" s="58">
        <f t="shared" si="4"/>
        <v>0</v>
      </c>
      <c r="H86" s="59">
        <f t="shared" si="5"/>
        <v>0</v>
      </c>
    </row>
    <row r="87" spans="2:8" x14ac:dyDescent="0.25">
      <c r="B87" s="49"/>
      <c r="C87" s="49"/>
      <c r="D87" s="49"/>
      <c r="E87" s="49" t="s">
        <v>97</v>
      </c>
      <c r="F87" s="49" t="s">
        <v>109</v>
      </c>
      <c r="G87" s="58">
        <f t="shared" si="4"/>
        <v>0</v>
      </c>
      <c r="H87" s="59">
        <f t="shared" si="5"/>
        <v>0</v>
      </c>
    </row>
    <row r="88" spans="2:8" x14ac:dyDescent="0.25">
      <c r="B88" s="49"/>
      <c r="C88" s="49"/>
      <c r="D88" s="49"/>
      <c r="E88" s="49" t="s">
        <v>98</v>
      </c>
      <c r="F88" s="49" t="s">
        <v>110</v>
      </c>
      <c r="G88" s="58">
        <f t="shared" si="4"/>
        <v>0</v>
      </c>
      <c r="H88" s="59">
        <f t="shared" si="5"/>
        <v>0</v>
      </c>
    </row>
    <row r="89" spans="2:8" x14ac:dyDescent="0.25">
      <c r="B89" s="49"/>
      <c r="C89" s="49"/>
      <c r="D89" s="49"/>
      <c r="E89" s="49" t="s">
        <v>105</v>
      </c>
      <c r="F89" s="49" t="s">
        <v>111</v>
      </c>
      <c r="G89" s="58">
        <f t="shared" si="4"/>
        <v>0</v>
      </c>
      <c r="H89" s="59">
        <f t="shared" si="5"/>
        <v>0</v>
      </c>
    </row>
    <row r="90" spans="2:8" x14ac:dyDescent="0.25">
      <c r="B90" s="49"/>
      <c r="C90" s="49"/>
      <c r="D90" s="49"/>
      <c r="E90" s="49" t="s">
        <v>98</v>
      </c>
      <c r="F90" s="49" t="s">
        <v>112</v>
      </c>
      <c r="G90" s="58">
        <f t="shared" si="4"/>
        <v>0</v>
      </c>
      <c r="H90" s="59">
        <f t="shared" si="5"/>
        <v>0</v>
      </c>
    </row>
    <row r="91" spans="2:8" x14ac:dyDescent="0.25">
      <c r="B91" s="49"/>
      <c r="C91" s="49"/>
      <c r="D91" s="49"/>
      <c r="E91" s="49" t="s">
        <v>105</v>
      </c>
      <c r="F91" s="49" t="s">
        <v>113</v>
      </c>
      <c r="G91" s="58">
        <f t="shared" si="4"/>
        <v>0</v>
      </c>
      <c r="H91" s="59">
        <f t="shared" si="5"/>
        <v>0</v>
      </c>
    </row>
    <row r="92" spans="2:8" x14ac:dyDescent="0.25">
      <c r="B92" s="49"/>
      <c r="C92" s="49"/>
      <c r="D92" s="49"/>
      <c r="E92" s="55"/>
      <c r="F92" s="49"/>
      <c r="G92" s="58" t="s">
        <v>95</v>
      </c>
      <c r="H92" s="49" t="s">
        <v>95</v>
      </c>
    </row>
    <row r="93" spans="2:8" x14ac:dyDescent="0.25">
      <c r="B93" s="49"/>
      <c r="C93" s="49"/>
      <c r="D93" s="49"/>
      <c r="E93" s="55"/>
      <c r="F93" s="49"/>
      <c r="G93" s="58"/>
      <c r="H93" s="49"/>
    </row>
    <row r="94" spans="2:8" x14ac:dyDescent="0.25">
      <c r="B94" s="49"/>
      <c r="C94" s="49"/>
      <c r="D94" s="49"/>
      <c r="E94" s="55"/>
      <c r="F94" s="49"/>
      <c r="G94" s="58"/>
      <c r="H94" s="49"/>
    </row>
    <row r="95" spans="2:8" x14ac:dyDescent="0.25">
      <c r="B95" s="49"/>
      <c r="C95" s="49"/>
      <c r="D95" s="49"/>
      <c r="E95" s="55"/>
      <c r="F95" s="49"/>
      <c r="G95" s="58"/>
      <c r="H95" s="49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2025-10-05T10:58:01Z</dcterms:created>
  <dcterms:modified xsi:type="dcterms:W3CDTF">2025-10-05T10:58:05Z</dcterms:modified>
</cp:coreProperties>
</file>